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Záradék" sheetId="1" r:id="rId1"/>
    <sheet name="Összesítő" sheetId="2" r:id="rId2"/>
    <sheet name="Bontás, építőanyagok újrahaszno" sheetId="3" r:id="rId3"/>
    <sheet name="Felvonulási létesítmények" sheetId="4" r:id="rId4"/>
    <sheet name="Irtás, föld- és sziklamunka" sheetId="5" r:id="rId5"/>
    <sheet name="Síkalapozás" sheetId="6" r:id="rId6"/>
    <sheet name="Helyszíni beton és vasbeton mun" sheetId="7" r:id="rId7"/>
    <sheet name="Előregyártott épületszerkezeti " sheetId="8" r:id="rId8"/>
    <sheet name="Falazás és egyéb kőművesmunka" sheetId="9" r:id="rId9"/>
    <sheet name="Fém- és könnyű épületszerkezet " sheetId="10" r:id="rId10"/>
    <sheet name="Ácsmunka" sheetId="11" r:id="rId11"/>
    <sheet name="Égéstermék-elvezető rendszerek" sheetId="12" r:id="rId12"/>
    <sheet name="Tetőfedés" sheetId="13" r:id="rId13"/>
    <sheet name="Hideg- és melegburkolatok készí" sheetId="14" r:id="rId14"/>
    <sheet name="Bádogozás" sheetId="15" r:id="rId15"/>
    <sheet name="Fa- és műanyag szerkezet elhely" sheetId="16" r:id="rId16"/>
    <sheet name="Fém nyílászáró és épületlakatos" sheetId="17" r:id="rId17"/>
    <sheet name="Szigetelés" sheetId="18" r:id="rId18"/>
    <sheet name="Közműcsatorna-építés" sheetId="19" r:id="rId19"/>
    <sheet name="Elektromosenergia-ellátás, vill" sheetId="20" r:id="rId20"/>
    <sheet name="Épületgépészeti szerelvények és" sheetId="21" r:id="rId21"/>
  </sheets>
  <definedNames/>
  <calcPr fullCalcOnLoad="1"/>
</workbook>
</file>

<file path=xl/sharedStrings.xml><?xml version="1.0" encoding="utf-8"?>
<sst xmlns="http://schemas.openxmlformats.org/spreadsheetml/2006/main" count="422" uniqueCount="159">
  <si>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</si>
  <si>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</si>
  <si>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</si>
  <si>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</si>
  <si>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</si>
  <si>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</si>
  <si>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</si>
  <si>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</si>
  <si>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</si>
  <si>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</si>
  <si>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</si>
  <si>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</si>
  <si>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02-030-4.1</t>
  </si>
  <si>
    <t>m3</t>
  </si>
  <si>
    <t>bontott műanyag hulladék felrakása szállítóeszközre gépi erővel, kiegészítő kézi munkával; törmelék elszállítása, lerakóhelyi díjjal együtt</t>
  </si>
  <si>
    <t>02-030-5.1</t>
  </si>
  <si>
    <t>bontott fa hulladék felrakása szállítóeszközre gépi erővel, kiegészítő kézi munkával; törmelék elszállítása, lerakóhelyi díjjal együtt</t>
  </si>
  <si>
    <t>02-030-7.1</t>
  </si>
  <si>
    <t>vegyes építési- bontási törmelék felrakása szállítóeszközre gépi erővel, kiegészítő kézi munkával; törmelék elszállítása, lerakóhelyi díjjal együtt</t>
  </si>
  <si>
    <t>02-030-8.1</t>
  </si>
  <si>
    <t>bontott veszélyes hulladék szállítása jóváhagyott hulladéklerakó telepre berakása minősített konténerbe, gépi erővel, kiegészítő kézi munkával lerakói díjjal együtt</t>
  </si>
  <si>
    <t>02-030-3.1</t>
  </si>
  <si>
    <t>kg</t>
  </si>
  <si>
    <t>[K]</t>
  </si>
  <si>
    <t>bontott fém hulladék felrakása szállítóeszközre gépi erővel, kiegészítő kézi munkával; törmelék elszállítása, lerakóhelyi díjjal együtt</t>
  </si>
  <si>
    <t>Munkanem összesen:</t>
  </si>
  <si>
    <t>Bontás, építőanyagok újrahasznosítása</t>
  </si>
  <si>
    <t>120112051476</t>
  </si>
  <si>
    <t>db</t>
  </si>
  <si>
    <t>[ÖN]</t>
  </si>
  <si>
    <t>Mobil WC bérleti díj elszámolása, szállítással, heti karbantartással Mobil W.C. bérleti díj/hó</t>
  </si>
  <si>
    <t>120212051641</t>
  </si>
  <si>
    <t>m</t>
  </si>
  <si>
    <t>Ideiglenes kerítés, vízálló, műgyantával stabilizált faforgácslap (OSB) kerítés elhelyezése Vízálló faforgácslap (OSB), 2500x1250x15 mm méretű</t>
  </si>
  <si>
    <t>Felvonulási létesítmények</t>
  </si>
  <si>
    <t>210010013653</t>
  </si>
  <si>
    <t>10 m2</t>
  </si>
  <si>
    <t>Bozót- és cserjeirtás, tövek átmérője 4 cm-ig</t>
  </si>
  <si>
    <t>Irtás, föld- és sziklamunka</t>
  </si>
  <si>
    <t>230000023233</t>
  </si>
  <si>
    <t>Beton-, sáv-, gerenda- vagy kőbetonalapok bontása</t>
  </si>
  <si>
    <t>Síkalapozás</t>
  </si>
  <si>
    <t>31-000-10.1-0000001</t>
  </si>
  <si>
    <t>m2</t>
  </si>
  <si>
    <t>Betétes födémek bontása, betontálcás födém bontása</t>
  </si>
  <si>
    <t>310000034783</t>
  </si>
  <si>
    <t>31-000-13.2</t>
  </si>
  <si>
    <t>Beton aljzatok, járdák bontása 10 cm vastagságig, kavicsbetonból, salakbetonból Beton és aszfalt térburkolat bontása</t>
  </si>
  <si>
    <t>31-000-14.1</t>
  </si>
  <si>
    <t>Beton aljzatok, járdák bontása 10 cm vastagság felett, könnyűbetonból, salakbetonból; Tetőszigetelés hordozóbetonjának bontása</t>
  </si>
  <si>
    <t>31-000-14.2</t>
  </si>
  <si>
    <t>Beton aljzatok, járdák bontása 10 cm vastagság felett, kavicsbetonból beton előlépcsők és rámpa bontása</t>
  </si>
  <si>
    <t>31-000-14.2-0000001</t>
  </si>
  <si>
    <t>Beton aljzatok, járdák bontása 10 cm vastagság felett, kavicsbetonból; Beton aljzatok bontása</t>
  </si>
  <si>
    <r>
      <t>Födémfeltöltések bontása, könnyű feltöltések bontása salakból, sittből,  testsűrűség 1000-1500 kg/m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 xml:space="preserve"> között</t>
    </r>
  </si>
  <si>
    <t>Helyszíni beton és vasbeton munka</t>
  </si>
  <si>
    <t>320000069945</t>
  </si>
  <si>
    <t>Vízszintes tartószerkezeti elem roncsolásos bontása (alátámasztó szerkezettel) törmelékre, kézi erővel (áthidaló, födémgerenda, födémpalló stb.)</t>
  </si>
  <si>
    <t>320000070035</t>
  </si>
  <si>
    <t>Előregyártott vasbeton lépcső-, erkély- vagy párkányelem bontása, 0,10 t/db tömegig</t>
  </si>
  <si>
    <t>Előregyártott épületszerkezeti elem elhelyezése és szerelése</t>
  </si>
  <si>
    <t>330000087203</t>
  </si>
  <si>
    <t>Teherhordó és kitöltő falazat bontása, égetett agyag-kerámia termékekből, kisméretű, mészhomok, magasított vagy nagyméretű téglából, bármilyen falvastagsággal, falazó, cementes mészhabarcsból</t>
  </si>
  <si>
    <t>33-000-1.1.2.1.1</t>
  </si>
  <si>
    <t>Teherhordó és kitöltő falazat bontása, égetett agyag-kerámia termékekből, falazóblokkból, bármilyen falvastagsággal, falazó, cementes mészhabarcsból; melléképületek falainak bontása</t>
  </si>
  <si>
    <t>33-000-11.1.1.1.1</t>
  </si>
  <si>
    <t>Pillérfalazat bontása, égetett agyag-kerámia termékekből, bármilyen falvastagsággal, épületen belül, kisméretű, mészhomok, magasított vagy nagyméretű tömör téglából, falazó, meszes cementhabarcsból; kültéri tároló tégla pilléreinek bontása</t>
  </si>
  <si>
    <t>330000087421</t>
  </si>
  <si>
    <t>Válaszfal bontása, égetett agyag-kerámia termékekből, erősítő pillérrel vagy erősítő pillér nélkül falazva, üreges kerámia válaszfaltéglából, 10 cm vastagságig, falazó, cementes mészhabarcsból falazva</t>
  </si>
  <si>
    <t>Falazás és egyéb kőművesmunka</t>
  </si>
  <si>
    <t>34-000-1.3-0000001</t>
  </si>
  <si>
    <t>Épület acélvázszerkezet, acél előtető szerkezet bontása  20 kg/m2 tömegig</t>
  </si>
  <si>
    <t>Fém- és könnyű épületszerkezet szerelése</t>
  </si>
  <si>
    <t>350000108115</t>
  </si>
  <si>
    <r>
      <t>Fa tetőszerkezet bontása 0,036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famennyiségig</t>
    </r>
  </si>
  <si>
    <t>Ácsmunka</t>
  </si>
  <si>
    <t>37-000-1.2</t>
  </si>
  <si>
    <t>Kémény bontása, kisméretű téglából, beton fedlappal</t>
  </si>
  <si>
    <t>Égéstermék-elvezető rendszerek</t>
  </si>
  <si>
    <t>410000197690</t>
  </si>
  <si>
    <t>Azbesztmentes hullámlemez fedés bontása (pala, fém, műanyag)</t>
  </si>
  <si>
    <t>41-000-2-0000001</t>
  </si>
  <si>
    <t>Azbesztes hullámpala fedés bontása</t>
  </si>
  <si>
    <t>Tetőfedés</t>
  </si>
  <si>
    <t>420000222041</t>
  </si>
  <si>
    <t>Lapburkolatok bontása, padlóburkolat bármely méretű kőagyag, mozaik vagy tört mozaik (NOVA) lapból</t>
  </si>
  <si>
    <t>420000222053</t>
  </si>
  <si>
    <t>Lapburkolatok bontása, fal-, pillér- és oszlopburkolat, bármely méretű mozaik, kőagyag és csempe</t>
  </si>
  <si>
    <t>420000222104</t>
  </si>
  <si>
    <t>Fa-, hézagmentes műanyag- és szőnyegburkolatok bontása, csaphornyos vagy mozaikparketta, 22 mm vastag aljzatbetonra ragasztva</t>
  </si>
  <si>
    <t>420000222121</t>
  </si>
  <si>
    <t>Fa-, hézagmentes műanyag- és szőnyegburkolatok bontása, gumilemez vagy PVC burkolat tekercsből, lapokból vagy lépcsőn betétként</t>
  </si>
  <si>
    <t>420000222150</t>
  </si>
  <si>
    <t>Fa-, hézagmentes műanyag- és szőnyegburkolatok bontása, lambéria, fal-, mennyezetburkolat</t>
  </si>
  <si>
    <t>Hideg- és melegburkolatok készítése, aljzat előkészítés</t>
  </si>
  <si>
    <t>430000330790</t>
  </si>
  <si>
    <t>Szegélyek, párkány könyöklő bontása, 100 cm kiterített szélességig</t>
  </si>
  <si>
    <t>430000330800</t>
  </si>
  <si>
    <t>Falfedések egy vagy két vízorros, hajlatbádog bontása,100 cm kiterített szélességig</t>
  </si>
  <si>
    <t>Bádogozás</t>
  </si>
  <si>
    <t>44-000-1.1</t>
  </si>
  <si>
    <t>440000355525</t>
  </si>
  <si>
    <r>
      <t>m</t>
    </r>
    <r>
      <rPr>
        <vertAlign val="superscript"/>
        <sz val="10"/>
        <color indexed="8"/>
        <rFont val="Times New Roman CE"/>
        <family val="0"/>
      </rPr>
      <t>2</t>
    </r>
  </si>
  <si>
    <r>
      <t>Fa vagy műanyag nyílászáró szerkezetek bontása, ajtó, ablak vagy kapu, 2,00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-ig; homlokzati gerébtokos ablakok és beltéri ajtók bontása</t>
    </r>
  </si>
  <si>
    <r>
      <t>Fa vagy műanyag nyílászáró szerkezetek bontása, ajtó, ablak vagy kapu, 2,01-4,00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</t>
    </r>
  </si>
  <si>
    <t>Fa- és műanyag szerkezet elhelyezése</t>
  </si>
  <si>
    <t>450000376403</t>
  </si>
  <si>
    <t>450000376420</t>
  </si>
  <si>
    <t>450000376432</t>
  </si>
  <si>
    <t>45-000-2.1</t>
  </si>
  <si>
    <t>Rácsok, korlátok, kerítések bontása, üvegbetétes idomacél korlát bontása</t>
  </si>
  <si>
    <t>45-000-3.3</t>
  </si>
  <si>
    <t>Egyéb épületlakatos szerkezetek bontása, acéllétra és hágcsó</t>
  </si>
  <si>
    <t>45-000-3.4</t>
  </si>
  <si>
    <t>t</t>
  </si>
  <si>
    <t>Egyéb épületlakatos szerkezetek bontása, acélgerenda a szükséges vésésekkel; kültéri lépcső és tároló acélszerkezetének bontása</t>
  </si>
  <si>
    <r>
      <t>Fém nyílászáró szerkezetek bontása, ajtó, ablak, kapu, 2,01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felület felett</t>
    </r>
  </si>
  <si>
    <r>
      <t>Fém nyílászáró szerkezetek bontása, fém portálok, üvegfalak, 2,01-5,00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felület között</t>
    </r>
  </si>
  <si>
    <r>
      <t>Fém nyílászáró szerkezetek bontása, fém portálok, üvegfalak, 5,01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felület felett</t>
    </r>
  </si>
  <si>
    <t>Fém nyílászáró és épületlakatos-szerkezet elhelyezése</t>
  </si>
  <si>
    <t>480000514951</t>
  </si>
  <si>
    <t>Teljes felületen hegesztett, olvasztott vagy ragasztott bitumenes lemez szigetelés bontása, kettő vagy több réteg lemez esetén, vízszintes felületről</t>
  </si>
  <si>
    <t>Szigetelés</t>
  </si>
  <si>
    <t>530000599256</t>
  </si>
  <si>
    <t>Csatorna bontása, betonból, bármely méretben</t>
  </si>
  <si>
    <t>Közműcsatorna-építés</t>
  </si>
  <si>
    <t>71-000-2.1</t>
  </si>
  <si>
    <t>költség</t>
  </si>
  <si>
    <t>Villámhárító leszerelése, betongúlás villámvédelmi rendszer bontása lapostetőről</t>
  </si>
  <si>
    <t>71-000-1.7.2.2.1</t>
  </si>
  <si>
    <t>Elektromos berendezések, kábelezések bontása</t>
  </si>
  <si>
    <t>Elektromosenergia-ellátás, villanyszerelés</t>
  </si>
  <si>
    <t>82-000-3.4</t>
  </si>
  <si>
    <t>Vízellátás berendezési tárgyak leszerelése, WC csésze, vizelde és mosdók bontása tartozékokkal</t>
  </si>
  <si>
    <t>82-000-1.1.1</t>
  </si>
  <si>
    <t>Gépészeti berendezések és szerelvények bontása</t>
  </si>
  <si>
    <t>Épületgépészeti szerelvények és berendezések szerelése</t>
  </si>
  <si>
    <t>Összesen: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</si>
  <si>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</si>
  <si>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</si>
  <si>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</si>
  <si>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</si>
  <si>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</si>
  <si>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</si>
  <si>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</si>
  <si>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</si>
  <si>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</si>
  <si>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</si>
  <si>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</si>
  <si>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Megj.</t>
  </si>
  <si>
    <t>Túri és Társai Építő Kft.</t>
  </si>
  <si>
    <t>6722 Szeged, Tisza Lajos körút 55.</t>
  </si>
  <si>
    <t>Adószám: 12472952-2-06</t>
  </si>
  <si>
    <t>Cégjegyzékszám: 01-10-041043</t>
  </si>
  <si>
    <t xml:space="preserve">Név: </t>
  </si>
  <si>
    <t>Cím:</t>
  </si>
  <si>
    <t>Makó, Kálvin utca 24., Hrsz: 5437</t>
  </si>
  <si>
    <t xml:space="preserve"> Kelt: 2017 év december hó 11 nap </t>
  </si>
  <si>
    <t xml:space="preserve">Orvosi rendelő és Gyógyszertár
BONTÁSI KIVITELEZÉSI KÖLTSÉGVETÉSI KIÍRÁSA
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</si>
</sst>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49" fontId="41" fillId="0" borderId="0" xfId="0" applyNumberFormat="1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1" fillId="0" borderId="0" xfId="0" applyFont="1" applyAlignment="1">
      <alignment horizontal="right" vertical="top" wrapText="1"/>
    </xf>
    <xf numFmtId="0" fontId="42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2" fillId="0" borderId="0" xfId="0" applyFont="1" applyBorder="1" applyAlignment="1">
      <alignment vertical="top" wrapText="1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right" vertical="top" wrapText="1"/>
    </xf>
    <xf numFmtId="0" fontId="44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3" fillId="0" borderId="11" xfId="0" applyFont="1" applyBorder="1" applyAlignment="1">
      <alignment vertical="top"/>
    </xf>
    <xf numFmtId="10" fontId="43" fillId="0" borderId="11" xfId="0" applyNumberFormat="1" applyFont="1" applyBorder="1" applyAlignment="1">
      <alignment vertical="top"/>
    </xf>
    <xf numFmtId="0" fontId="43" fillId="0" borderId="0" xfId="0" applyFont="1" applyAlignment="1">
      <alignment horizontal="left" vertical="top"/>
    </xf>
    <xf numFmtId="0" fontId="43" fillId="0" borderId="11" xfId="0" applyFont="1" applyBorder="1" applyAlignment="1">
      <alignment horizontal="right" vertical="top"/>
    </xf>
    <xf numFmtId="9" fontId="43" fillId="0" borderId="0" xfId="0" applyNumberFormat="1" applyFont="1" applyAlignment="1">
      <alignment vertical="top" wrapText="1"/>
    </xf>
    <xf numFmtId="165" fontId="43" fillId="0" borderId="11" xfId="46" applyNumberFormat="1" applyFont="1" applyBorder="1" applyAlignment="1">
      <alignment vertical="top"/>
    </xf>
    <xf numFmtId="165" fontId="43" fillId="0" borderId="0" xfId="46" applyNumberFormat="1" applyFont="1" applyAlignment="1">
      <alignment vertical="top" wrapText="1"/>
    </xf>
    <xf numFmtId="165" fontId="44" fillId="0" borderId="10" xfId="46" applyNumberFormat="1" applyFont="1" applyBorder="1" applyAlignment="1">
      <alignment vertical="top" wrapText="1"/>
    </xf>
    <xf numFmtId="0" fontId="4" fillId="0" borderId="0" xfId="54" applyFont="1" applyAlignment="1">
      <alignment vertical="top"/>
      <protection/>
    </xf>
    <xf numFmtId="0" fontId="36" fillId="0" borderId="0" xfId="54" applyAlignment="1">
      <alignment vertical="top"/>
      <protection/>
    </xf>
    <xf numFmtId="0" fontId="43" fillId="0" borderId="0" xfId="54" applyFont="1" applyAlignment="1">
      <alignment vertical="top"/>
      <protection/>
    </xf>
    <xf numFmtId="0" fontId="4" fillId="0" borderId="0" xfId="55" applyFont="1" applyAlignment="1">
      <alignment vertical="top"/>
      <protection/>
    </xf>
    <xf numFmtId="0" fontId="44" fillId="0" borderId="0" xfId="0" applyFont="1" applyAlignment="1">
      <alignment vertical="top"/>
    </xf>
    <xf numFmtId="0" fontId="0" fillId="0" borderId="0" xfId="0" applyAlignment="1">
      <alignment vertical="top"/>
    </xf>
    <xf numFmtId="0" fontId="43" fillId="0" borderId="0" xfId="0" applyFont="1" applyAlignment="1">
      <alignment vertical="top"/>
    </xf>
    <xf numFmtId="0" fontId="4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5" fontId="43" fillId="0" borderId="12" xfId="46" applyNumberFormat="1" applyFont="1" applyBorder="1" applyAlignment="1">
      <alignment horizontal="center" vertical="top"/>
    </xf>
    <xf numFmtId="165" fontId="43" fillId="0" borderId="11" xfId="46" applyNumberFormat="1" applyFont="1" applyBorder="1" applyAlignment="1">
      <alignment horizontal="center" vertical="top"/>
    </xf>
    <xf numFmtId="165" fontId="43" fillId="0" borderId="10" xfId="46" applyNumberFormat="1" applyFont="1" applyBorder="1" applyAlignment="1">
      <alignment horizontal="center" vertical="top"/>
    </xf>
    <xf numFmtId="0" fontId="43" fillId="0" borderId="12" xfId="0" applyFont="1" applyBorder="1" applyAlignment="1">
      <alignment horizontal="center" vertical="top"/>
    </xf>
    <xf numFmtId="0" fontId="44" fillId="0" borderId="0" xfId="0" applyFont="1" applyAlignment="1">
      <alignment horizontal="left" vertical="top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8" t="s">
        <v>150</v>
      </c>
      <c r="B1" s="29"/>
      <c r="C1" s="29"/>
      <c r="D1" s="29"/>
    </row>
    <row r="2" spans="1:4" s="14" customFormat="1" ht="15.75">
      <c r="A2" s="28" t="s">
        <v>151</v>
      </c>
      <c r="B2" s="29"/>
      <c r="C2" s="29"/>
      <c r="D2" s="29"/>
    </row>
    <row r="3" spans="1:4" s="14" customFormat="1" ht="15.75">
      <c r="A3" s="28"/>
      <c r="B3" s="29"/>
      <c r="C3" s="29"/>
      <c r="D3" s="29"/>
    </row>
    <row r="4" spans="1:4" ht="15.75">
      <c r="A4" s="30" t="s">
        <v>152</v>
      </c>
      <c r="B4" s="29"/>
      <c r="C4" s="29"/>
      <c r="D4" s="29"/>
    </row>
    <row r="5" spans="1:4" ht="15.75">
      <c r="A5" s="30" t="s">
        <v>153</v>
      </c>
      <c r="B5" s="29"/>
      <c r="C5" s="29"/>
      <c r="D5" s="29"/>
    </row>
    <row r="6" spans="1:4" ht="15.75">
      <c r="A6" s="30"/>
      <c r="B6" s="29"/>
      <c r="C6" s="29"/>
      <c r="D6" s="29"/>
    </row>
    <row r="7" spans="1:4" ht="15.75">
      <c r="A7" s="30"/>
      <c r="B7" s="29"/>
      <c r="C7" s="29"/>
      <c r="D7" s="29"/>
    </row>
    <row r="8" spans="1:4" ht="15.75">
      <c r="A8" s="15"/>
      <c r="B8" s="15"/>
      <c r="C8" s="15"/>
      <c r="D8" s="15"/>
    </row>
    <row r="9" spans="1:4" ht="15.75">
      <c r="A9" s="24" t="s">
        <v>154</v>
      </c>
      <c r="B9" s="25"/>
      <c r="C9" s="25"/>
      <c r="D9" s="25"/>
    </row>
    <row r="10" spans="1:4" ht="33.75" customHeight="1">
      <c r="A10" s="37" t="s">
        <v>158</v>
      </c>
      <c r="B10" s="37"/>
      <c r="C10" s="37"/>
      <c r="D10" s="37"/>
    </row>
    <row r="11" spans="1:4" ht="15.75">
      <c r="A11" s="24" t="s">
        <v>155</v>
      </c>
      <c r="B11" s="25"/>
      <c r="C11" s="25"/>
      <c r="D11" s="25"/>
    </row>
    <row r="12" spans="1:4" ht="15.75">
      <c r="A12" s="26" t="s">
        <v>156</v>
      </c>
      <c r="B12" s="26"/>
      <c r="C12" s="26"/>
      <c r="D12" s="26"/>
    </row>
    <row r="15" spans="1:4" ht="15.75">
      <c r="A15" s="24"/>
      <c r="B15" s="25"/>
      <c r="C15" s="25"/>
      <c r="D15" s="25"/>
    </row>
    <row r="16" spans="1:4" ht="15.75">
      <c r="A16" s="27" t="s">
        <v>157</v>
      </c>
      <c r="B16" s="27"/>
      <c r="C16" s="27"/>
      <c r="D16" s="27"/>
    </row>
    <row r="17" spans="1:4" ht="15.75">
      <c r="A17" s="24"/>
      <c r="B17" s="27"/>
      <c r="C17" s="27"/>
      <c r="D17" s="27"/>
    </row>
    <row r="18" spans="2:4" ht="15.75">
      <c r="B18" s="27"/>
      <c r="C18" s="27"/>
      <c r="D18" s="27"/>
    </row>
    <row r="20" ht="15.75">
      <c r="A20" s="10" t="s">
        <v>138</v>
      </c>
    </row>
    <row r="22" spans="1:4" ht="15.75">
      <c r="A22" s="31" t="s">
        <v>139</v>
      </c>
      <c r="B22" s="32"/>
      <c r="C22" s="32"/>
      <c r="D22" s="32"/>
    </row>
    <row r="23" spans="1:4" ht="15.75">
      <c r="A23" s="16" t="s">
        <v>140</v>
      </c>
      <c r="B23" s="16"/>
      <c r="C23" s="19" t="s">
        <v>141</v>
      </c>
      <c r="D23" s="19" t="s">
        <v>142</v>
      </c>
    </row>
    <row r="24" spans="1:4" ht="15.75">
      <c r="A24" s="16" t="s">
        <v>143</v>
      </c>
      <c r="B24" s="16"/>
      <c r="C24" s="21">
        <f>ROUND(SUM(Összesítő!B2:B20),0)</f>
        <v>0</v>
      </c>
      <c r="D24" s="21">
        <f>ROUND(SUM(Összesítő!C2:C20),0)</f>
        <v>0</v>
      </c>
    </row>
    <row r="25" spans="1:4" ht="15.75">
      <c r="A25" s="16" t="s">
        <v>144</v>
      </c>
      <c r="B25" s="16"/>
      <c r="C25" s="21">
        <f>ROUND(C24,0)</f>
        <v>0</v>
      </c>
      <c r="D25" s="21">
        <f>ROUND(D24,0)</f>
        <v>0</v>
      </c>
    </row>
    <row r="26" spans="1:4" ht="15.75">
      <c r="A26" s="10" t="s">
        <v>145</v>
      </c>
      <c r="C26" s="33">
        <f>ROUND(C25+D25,0)</f>
        <v>0</v>
      </c>
      <c r="D26" s="33"/>
    </row>
    <row r="27" spans="1:4" ht="15.75">
      <c r="A27" s="16" t="s">
        <v>146</v>
      </c>
      <c r="B27" s="17">
        <v>0.27</v>
      </c>
      <c r="C27" s="34">
        <f>ROUND(C26*B27,0)</f>
        <v>0</v>
      </c>
      <c r="D27" s="34"/>
    </row>
    <row r="28" spans="1:4" ht="15.75">
      <c r="A28" s="16" t="s">
        <v>147</v>
      </c>
      <c r="B28" s="16"/>
      <c r="C28" s="35">
        <f>ROUND(C26+C27,0)</f>
        <v>0</v>
      </c>
      <c r="D28" s="35"/>
    </row>
    <row r="32" spans="2:3" ht="15.75">
      <c r="B32" s="36" t="s">
        <v>148</v>
      </c>
      <c r="C32" s="36"/>
    </row>
    <row r="34" ht="15.75">
      <c r="A34" s="18"/>
    </row>
    <row r="35" ht="15.75">
      <c r="A35" s="18"/>
    </row>
    <row r="36" ht="15.75">
      <c r="A36" s="18"/>
    </row>
  </sheetData>
  <sheetProtection/>
  <mergeCells count="13">
    <mergeCell ref="A7:D7"/>
    <mergeCell ref="A22:D22"/>
    <mergeCell ref="C26:D26"/>
    <mergeCell ref="C27:D27"/>
    <mergeCell ref="C28:D28"/>
    <mergeCell ref="B32:C32"/>
    <mergeCell ref="A10:D10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"/>
  <sheetViews>
    <sheetView view="pageLayout" workbookViewId="0" topLeftCell="A1">
      <selection activeCell="I11" sqref="I1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5.57421875" style="1" customWidth="1"/>
    <col min="4" max="4" width="36.7109375" style="1" customWidth="1"/>
    <col min="5" max="5" width="6.7109375" style="6" customWidth="1"/>
    <col min="6" max="6" width="6.7109375" style="1" customWidth="1"/>
    <col min="7" max="8" width="8.28125" style="6" customWidth="1"/>
    <col min="9" max="10" width="10.28125" style="6" customWidth="1"/>
    <col min="12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149</v>
      </c>
      <c r="D1" s="3" t="s">
        <v>5</v>
      </c>
      <c r="E1" s="5" t="s">
        <v>6</v>
      </c>
      <c r="F1" s="3" t="s">
        <v>7</v>
      </c>
      <c r="G1" s="5" t="s">
        <v>8</v>
      </c>
      <c r="H1" s="5" t="s">
        <v>9</v>
      </c>
      <c r="I1" s="5" t="s">
        <v>10</v>
      </c>
      <c r="J1" s="5" t="s">
        <v>11</v>
      </c>
    </row>
    <row r="2" spans="1:10" ht="25.5">
      <c r="A2" s="8">
        <v>1</v>
      </c>
      <c r="B2" s="1" t="s">
        <v>70</v>
      </c>
      <c r="C2" s="1" t="s">
        <v>23</v>
      </c>
      <c r="D2" s="2" t="s">
        <v>71</v>
      </c>
      <c r="E2" s="6">
        <v>21</v>
      </c>
      <c r="F2" s="1" t="s">
        <v>43</v>
      </c>
      <c r="G2" s="6">
        <v>0</v>
      </c>
      <c r="H2" s="6">
        <v>0</v>
      </c>
      <c r="I2" s="6">
        <f>ROUND(E2*G2,0)</f>
        <v>0</v>
      </c>
      <c r="J2" s="6">
        <f>ROUND(E2*H2,0)</f>
        <v>0</v>
      </c>
    </row>
    <row r="4" spans="1:10" s="9" customFormat="1" ht="12.75">
      <c r="A4" s="7"/>
      <c r="B4" s="3"/>
      <c r="C4" s="3"/>
      <c r="D4" s="3" t="s">
        <v>25</v>
      </c>
      <c r="E4" s="5"/>
      <c r="F4" s="3"/>
      <c r="G4" s="5"/>
      <c r="H4" s="5"/>
      <c r="I4" s="5">
        <f>ROUND(SUM(I2:I3),0)</f>
        <v>0</v>
      </c>
      <c r="J4" s="5">
        <f>ROUND(SUM(J2:J3),0)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scale="90" r:id="rId1"/>
  <headerFooter>
    <oddHeader>&amp;L&amp;"Times New Roman CE,Félkövér"&amp;10&amp;A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"/>
  <sheetViews>
    <sheetView view="pageLayout" workbookViewId="0" topLeftCell="A1">
      <selection activeCell="H2" sqref="H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5.57421875" style="1" customWidth="1"/>
    <col min="4" max="4" width="36.7109375" style="1" customWidth="1"/>
    <col min="5" max="5" width="6.7109375" style="6" customWidth="1"/>
    <col min="6" max="6" width="6.7109375" style="1" customWidth="1"/>
    <col min="7" max="8" width="8.28125" style="6" customWidth="1"/>
    <col min="9" max="10" width="10.28125" style="6" customWidth="1"/>
    <col min="12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149</v>
      </c>
      <c r="D1" s="3" t="s">
        <v>5</v>
      </c>
      <c r="E1" s="5" t="s">
        <v>6</v>
      </c>
      <c r="F1" s="3" t="s">
        <v>7</v>
      </c>
      <c r="G1" s="5" t="s">
        <v>8</v>
      </c>
      <c r="H1" s="5" t="s">
        <v>9</v>
      </c>
      <c r="I1" s="5" t="s">
        <v>10</v>
      </c>
      <c r="J1" s="5" t="s">
        <v>11</v>
      </c>
    </row>
    <row r="2" spans="1:10" ht="28.5">
      <c r="A2" s="8">
        <v>1</v>
      </c>
      <c r="B2" s="2" t="s">
        <v>73</v>
      </c>
      <c r="C2" s="1" t="s">
        <v>29</v>
      </c>
      <c r="D2" s="2" t="s">
        <v>74</v>
      </c>
      <c r="E2" s="6">
        <v>50</v>
      </c>
      <c r="F2" s="1" t="s">
        <v>43</v>
      </c>
      <c r="G2" s="6">
        <v>0</v>
      </c>
      <c r="H2" s="6">
        <v>0</v>
      </c>
      <c r="I2" s="6">
        <f>ROUND(E2*G2,0)</f>
        <v>0</v>
      </c>
      <c r="J2" s="6">
        <f>ROUND(E2*H2,0)</f>
        <v>0</v>
      </c>
    </row>
    <row r="4" spans="1:10" s="9" customFormat="1" ht="12.75">
      <c r="A4" s="7"/>
      <c r="B4" s="3"/>
      <c r="C4" s="3"/>
      <c r="D4" s="3" t="s">
        <v>25</v>
      </c>
      <c r="E4" s="5"/>
      <c r="F4" s="3"/>
      <c r="G4" s="5"/>
      <c r="H4" s="5"/>
      <c r="I4" s="5">
        <f>ROUND(SUM(I2:I3),0)</f>
        <v>0</v>
      </c>
      <c r="J4" s="5">
        <f>ROUND(SUM(J2:J3),0)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scale="90" r:id="rId1"/>
  <headerFooter>
    <oddHeader>&amp;L&amp;"Times New Roman CE,Félkövér"&amp;10&amp;A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"/>
  <sheetViews>
    <sheetView view="pageLayout" workbookViewId="0" topLeftCell="A1">
      <selection activeCell="I18" sqref="I1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5.57421875" style="1" customWidth="1"/>
    <col min="4" max="4" width="36.7109375" style="1" customWidth="1"/>
    <col min="5" max="5" width="6.7109375" style="6" customWidth="1"/>
    <col min="6" max="6" width="6.7109375" style="1" customWidth="1"/>
    <col min="7" max="8" width="8.28125" style="6" customWidth="1"/>
    <col min="9" max="10" width="10.28125" style="6" customWidth="1"/>
    <col min="12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149</v>
      </c>
      <c r="D1" s="3" t="s">
        <v>5</v>
      </c>
      <c r="E1" s="5" t="s">
        <v>6</v>
      </c>
      <c r="F1" s="3" t="s">
        <v>7</v>
      </c>
      <c r="G1" s="5" t="s">
        <v>8</v>
      </c>
      <c r="H1" s="5" t="s">
        <v>9</v>
      </c>
      <c r="I1" s="5" t="s">
        <v>10</v>
      </c>
      <c r="J1" s="5" t="s">
        <v>11</v>
      </c>
    </row>
    <row r="2" spans="1:10" ht="25.5">
      <c r="A2" s="8">
        <v>1</v>
      </c>
      <c r="B2" s="1" t="s">
        <v>76</v>
      </c>
      <c r="D2" s="2" t="s">
        <v>77</v>
      </c>
      <c r="E2" s="6">
        <v>22.5</v>
      </c>
      <c r="F2" s="1" t="s">
        <v>13</v>
      </c>
      <c r="G2" s="6">
        <v>0</v>
      </c>
      <c r="H2" s="6">
        <v>0</v>
      </c>
      <c r="I2" s="6">
        <f>ROUND(E2*G2,0)</f>
        <v>0</v>
      </c>
      <c r="J2" s="6">
        <f>ROUND(E2*H2,0)</f>
        <v>0</v>
      </c>
    </row>
    <row r="4" spans="1:10" s="9" customFormat="1" ht="12.75">
      <c r="A4" s="7"/>
      <c r="B4" s="3"/>
      <c r="C4" s="3"/>
      <c r="D4" s="3" t="s">
        <v>25</v>
      </c>
      <c r="E4" s="5"/>
      <c r="F4" s="3"/>
      <c r="G4" s="5"/>
      <c r="H4" s="5"/>
      <c r="I4" s="5">
        <f>ROUND(SUM(I2:I3),0)</f>
        <v>0</v>
      </c>
      <c r="J4" s="5">
        <f>ROUND(SUM(J2:J3),0)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scale="90" r:id="rId1"/>
  <headerFooter>
    <oddHeader>&amp;L&amp;"Times New Roman CE,Félkövér"&amp;10&amp;A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6"/>
  <sheetViews>
    <sheetView view="pageLayout" workbookViewId="0" topLeftCell="A1">
      <selection activeCell="H16" sqref="H1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5.57421875" style="1" customWidth="1"/>
    <col min="4" max="4" width="36.7109375" style="1" customWidth="1"/>
    <col min="5" max="5" width="6.7109375" style="6" customWidth="1"/>
    <col min="6" max="6" width="6.7109375" style="1" customWidth="1"/>
    <col min="7" max="8" width="8.28125" style="6" customWidth="1"/>
    <col min="9" max="10" width="10.28125" style="6" customWidth="1"/>
    <col min="12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149</v>
      </c>
      <c r="D1" s="3" t="s">
        <v>5</v>
      </c>
      <c r="E1" s="5" t="s">
        <v>6</v>
      </c>
      <c r="F1" s="3" t="s">
        <v>7</v>
      </c>
      <c r="G1" s="5" t="s">
        <v>8</v>
      </c>
      <c r="H1" s="5" t="s">
        <v>9</v>
      </c>
      <c r="I1" s="5" t="s">
        <v>10</v>
      </c>
      <c r="J1" s="5" t="s">
        <v>11</v>
      </c>
    </row>
    <row r="2" spans="1:10" ht="25.5">
      <c r="A2" s="8">
        <v>1</v>
      </c>
      <c r="B2" s="2" t="s">
        <v>79</v>
      </c>
      <c r="C2" s="1" t="s">
        <v>29</v>
      </c>
      <c r="D2" s="2" t="s">
        <v>80</v>
      </c>
      <c r="E2" s="6">
        <v>129</v>
      </c>
      <c r="F2" s="1" t="s">
        <v>43</v>
      </c>
      <c r="G2" s="6">
        <v>0</v>
      </c>
      <c r="H2" s="6">
        <v>0</v>
      </c>
      <c r="I2" s="6">
        <f>ROUND(E2*G2,0)</f>
        <v>0</v>
      </c>
      <c r="J2" s="6">
        <f>ROUND(E2*H2,0)</f>
        <v>0</v>
      </c>
    </row>
    <row r="4" spans="1:10" ht="25.5">
      <c r="A4" s="8">
        <v>2</v>
      </c>
      <c r="B4" s="1" t="s">
        <v>81</v>
      </c>
      <c r="C4" s="1" t="s">
        <v>23</v>
      </c>
      <c r="D4" s="2" t="s">
        <v>82</v>
      </c>
      <c r="E4" s="6">
        <v>50</v>
      </c>
      <c r="F4" s="1" t="s">
        <v>43</v>
      </c>
      <c r="G4" s="6">
        <v>0</v>
      </c>
      <c r="H4" s="6">
        <v>0</v>
      </c>
      <c r="I4" s="6">
        <f>ROUND(E4*G4,0)</f>
        <v>0</v>
      </c>
      <c r="J4" s="6">
        <f>ROUND(E4*H4,0)</f>
        <v>0</v>
      </c>
    </row>
    <row r="6" spans="1:10" s="9" customFormat="1" ht="12.75">
      <c r="A6" s="7"/>
      <c r="B6" s="3"/>
      <c r="C6" s="3"/>
      <c r="D6" s="3" t="s">
        <v>25</v>
      </c>
      <c r="E6" s="5"/>
      <c r="F6" s="3"/>
      <c r="G6" s="5"/>
      <c r="H6" s="5"/>
      <c r="I6" s="5">
        <f>ROUND(SUM(I2:I5),0)</f>
        <v>0</v>
      </c>
      <c r="J6" s="5">
        <f>ROUND(SUM(J2:J5),0)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scale="90" r:id="rId1"/>
  <headerFooter>
    <oddHeader>&amp;L&amp;"Times New Roman CE,Félkövér"&amp;10&amp;A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2"/>
  <sheetViews>
    <sheetView view="pageLayout" workbookViewId="0" topLeftCell="A1">
      <selection activeCell="H17" sqref="H1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5.57421875" style="1" customWidth="1"/>
    <col min="4" max="4" width="36.7109375" style="1" customWidth="1"/>
    <col min="5" max="5" width="6.7109375" style="6" customWidth="1"/>
    <col min="6" max="6" width="6.7109375" style="1" customWidth="1"/>
    <col min="7" max="8" width="8.28125" style="6" customWidth="1"/>
    <col min="9" max="10" width="10.28125" style="6" customWidth="1"/>
    <col min="12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149</v>
      </c>
      <c r="D1" s="3" t="s">
        <v>5</v>
      </c>
      <c r="E1" s="5" t="s">
        <v>6</v>
      </c>
      <c r="F1" s="3" t="s">
        <v>7</v>
      </c>
      <c r="G1" s="5" t="s">
        <v>8</v>
      </c>
      <c r="H1" s="5" t="s">
        <v>9</v>
      </c>
      <c r="I1" s="5" t="s">
        <v>10</v>
      </c>
      <c r="J1" s="5" t="s">
        <v>11</v>
      </c>
    </row>
    <row r="2" spans="1:10" ht="38.25">
      <c r="A2" s="8">
        <v>1</v>
      </c>
      <c r="B2" s="2" t="s">
        <v>84</v>
      </c>
      <c r="C2" s="1" t="s">
        <v>29</v>
      </c>
      <c r="D2" s="2" t="s">
        <v>85</v>
      </c>
      <c r="E2" s="6">
        <v>579</v>
      </c>
      <c r="F2" s="1" t="s">
        <v>43</v>
      </c>
      <c r="G2" s="6">
        <v>0</v>
      </c>
      <c r="H2" s="6">
        <v>0</v>
      </c>
      <c r="I2" s="6">
        <f>ROUND(E2*G2,0)</f>
        <v>0</v>
      </c>
      <c r="J2" s="6">
        <f>ROUND(E2*H2,0)</f>
        <v>0</v>
      </c>
    </row>
    <row r="4" spans="1:10" ht="38.25">
      <c r="A4" s="8">
        <v>2</v>
      </c>
      <c r="B4" s="2" t="s">
        <v>86</v>
      </c>
      <c r="C4" s="1" t="s">
        <v>29</v>
      </c>
      <c r="D4" s="2" t="s">
        <v>87</v>
      </c>
      <c r="E4" s="6">
        <v>250</v>
      </c>
      <c r="F4" s="1" t="s">
        <v>43</v>
      </c>
      <c r="G4" s="6">
        <v>0</v>
      </c>
      <c r="H4" s="6">
        <v>0</v>
      </c>
      <c r="I4" s="6">
        <f>ROUND(E4*G4,0)</f>
        <v>0</v>
      </c>
      <c r="J4" s="6">
        <f>ROUND(E4*H4,0)</f>
        <v>0</v>
      </c>
    </row>
    <row r="6" spans="1:10" ht="51">
      <c r="A6" s="8">
        <v>3</v>
      </c>
      <c r="B6" s="2" t="s">
        <v>88</v>
      </c>
      <c r="C6" s="1" t="s">
        <v>29</v>
      </c>
      <c r="D6" s="2" t="s">
        <v>89</v>
      </c>
      <c r="E6" s="6">
        <v>132</v>
      </c>
      <c r="F6" s="1" t="s">
        <v>43</v>
      </c>
      <c r="G6" s="6">
        <v>0</v>
      </c>
      <c r="H6" s="6">
        <v>0</v>
      </c>
      <c r="I6" s="6">
        <f>ROUND(E6*G6,0)</f>
        <v>0</v>
      </c>
      <c r="J6" s="6">
        <f>ROUND(E6*H6,0)</f>
        <v>0</v>
      </c>
    </row>
    <row r="8" spans="1:10" ht="51">
      <c r="A8" s="8">
        <v>4</v>
      </c>
      <c r="B8" s="2" t="s">
        <v>90</v>
      </c>
      <c r="C8" s="1" t="s">
        <v>29</v>
      </c>
      <c r="D8" s="2" t="s">
        <v>91</v>
      </c>
      <c r="E8" s="6">
        <v>210</v>
      </c>
      <c r="F8" s="1" t="s">
        <v>43</v>
      </c>
      <c r="G8" s="6">
        <v>0</v>
      </c>
      <c r="H8" s="6">
        <v>0</v>
      </c>
      <c r="I8" s="6">
        <f>ROUND(E8*G8,0)</f>
        <v>0</v>
      </c>
      <c r="J8" s="6">
        <f>ROUND(E8*H8,0)</f>
        <v>0</v>
      </c>
    </row>
    <row r="10" spans="1:10" ht="38.25">
      <c r="A10" s="8">
        <v>5</v>
      </c>
      <c r="B10" s="2" t="s">
        <v>92</v>
      </c>
      <c r="C10" s="1" t="s">
        <v>29</v>
      </c>
      <c r="D10" s="2" t="s">
        <v>93</v>
      </c>
      <c r="E10" s="6">
        <v>79</v>
      </c>
      <c r="F10" s="1" t="s">
        <v>43</v>
      </c>
      <c r="G10" s="6">
        <v>0</v>
      </c>
      <c r="H10" s="6">
        <v>0</v>
      </c>
      <c r="I10" s="6">
        <f>ROUND(E10*G10,0)</f>
        <v>0</v>
      </c>
      <c r="J10" s="6">
        <f>ROUND(E10*H10,0)</f>
        <v>0</v>
      </c>
    </row>
    <row r="12" spans="1:10" s="9" customFormat="1" ht="12.75">
      <c r="A12" s="7"/>
      <c r="B12" s="3"/>
      <c r="C12" s="3"/>
      <c r="D12" s="3" t="s">
        <v>25</v>
      </c>
      <c r="E12" s="5"/>
      <c r="F12" s="3"/>
      <c r="G12" s="5"/>
      <c r="H12" s="5"/>
      <c r="I12" s="5">
        <f>ROUND(SUM(I2:I11),0)</f>
        <v>0</v>
      </c>
      <c r="J12" s="5">
        <f>ROUND(SUM(J2:J11),0)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scale="90" r:id="rId1"/>
  <headerFooter>
    <oddHeader>&amp;L&amp;"Times New Roman CE,Félkövér"&amp;10&amp;A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6"/>
  <sheetViews>
    <sheetView view="pageLayout" workbookViewId="0" topLeftCell="A1">
      <selection activeCell="I12" sqref="I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5.57421875" style="1" customWidth="1"/>
    <col min="4" max="4" width="36.7109375" style="1" customWidth="1"/>
    <col min="5" max="5" width="6.7109375" style="6" customWidth="1"/>
    <col min="6" max="6" width="6.7109375" style="1" customWidth="1"/>
    <col min="7" max="8" width="8.28125" style="6" customWidth="1"/>
    <col min="9" max="10" width="10.28125" style="6" customWidth="1"/>
    <col min="12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149</v>
      </c>
      <c r="D1" s="3" t="s">
        <v>5</v>
      </c>
      <c r="E1" s="5" t="s">
        <v>6</v>
      </c>
      <c r="F1" s="3" t="s">
        <v>7</v>
      </c>
      <c r="G1" s="5" t="s">
        <v>8</v>
      </c>
      <c r="H1" s="5" t="s">
        <v>9</v>
      </c>
      <c r="I1" s="5" t="s">
        <v>10</v>
      </c>
      <c r="J1" s="5" t="s">
        <v>11</v>
      </c>
    </row>
    <row r="2" spans="1:10" ht="25.5">
      <c r="A2" s="8">
        <v>1</v>
      </c>
      <c r="B2" s="2" t="s">
        <v>95</v>
      </c>
      <c r="C2" s="1" t="s">
        <v>29</v>
      </c>
      <c r="D2" s="2" t="s">
        <v>96</v>
      </c>
      <c r="E2" s="6">
        <v>65</v>
      </c>
      <c r="F2" s="1" t="s">
        <v>32</v>
      </c>
      <c r="G2" s="6">
        <v>0</v>
      </c>
      <c r="H2" s="6">
        <v>0</v>
      </c>
      <c r="I2" s="6">
        <f>ROUND(E2*G2,0)</f>
        <v>0</v>
      </c>
      <c r="J2" s="6">
        <f>ROUND(E2*H2,0)</f>
        <v>0</v>
      </c>
    </row>
    <row r="4" spans="1:10" ht="25.5">
      <c r="A4" s="8">
        <v>2</v>
      </c>
      <c r="B4" s="2" t="s">
        <v>97</v>
      </c>
      <c r="C4" s="1" t="s">
        <v>29</v>
      </c>
      <c r="D4" s="2" t="s">
        <v>98</v>
      </c>
      <c r="E4" s="6">
        <v>185</v>
      </c>
      <c r="F4" s="1" t="s">
        <v>32</v>
      </c>
      <c r="G4" s="6">
        <v>0</v>
      </c>
      <c r="H4" s="6">
        <v>0</v>
      </c>
      <c r="I4" s="6">
        <f>ROUND(E4*G4,0)</f>
        <v>0</v>
      </c>
      <c r="J4" s="6">
        <f>ROUND(E4*H4,0)</f>
        <v>0</v>
      </c>
    </row>
    <row r="6" spans="1:10" s="9" customFormat="1" ht="12.75">
      <c r="A6" s="7"/>
      <c r="B6" s="3"/>
      <c r="C6" s="3"/>
      <c r="D6" s="3" t="s">
        <v>25</v>
      </c>
      <c r="E6" s="5"/>
      <c r="F6" s="3"/>
      <c r="G6" s="5"/>
      <c r="H6" s="5"/>
      <c r="I6" s="5">
        <f>ROUND(SUM(I2:I5),0)</f>
        <v>0</v>
      </c>
      <c r="J6" s="5">
        <f>ROUND(SUM(J2:J5),0)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scale="90" r:id="rId1"/>
  <headerFooter>
    <oddHeader>&amp;L&amp;"Times New Roman CE,Félkövér"&amp;10&amp;A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6"/>
  <sheetViews>
    <sheetView view="pageLayout" workbookViewId="0" topLeftCell="A1">
      <selection activeCell="H15" sqref="H15:I1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5.57421875" style="1" customWidth="1"/>
    <col min="4" max="4" width="36.7109375" style="1" customWidth="1"/>
    <col min="5" max="5" width="6.7109375" style="6" customWidth="1"/>
    <col min="6" max="6" width="6.7109375" style="1" customWidth="1"/>
    <col min="7" max="8" width="8.28125" style="6" customWidth="1"/>
    <col min="9" max="10" width="10.28125" style="6" customWidth="1"/>
    <col min="12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149</v>
      </c>
      <c r="D1" s="3" t="s">
        <v>5</v>
      </c>
      <c r="E1" s="5" t="s">
        <v>6</v>
      </c>
      <c r="F1" s="3" t="s">
        <v>7</v>
      </c>
      <c r="G1" s="5" t="s">
        <v>8</v>
      </c>
      <c r="H1" s="5" t="s">
        <v>9</v>
      </c>
      <c r="I1" s="5" t="s">
        <v>10</v>
      </c>
      <c r="J1" s="5" t="s">
        <v>11</v>
      </c>
    </row>
    <row r="2" spans="1:10" ht="54">
      <c r="A2" s="8">
        <v>1</v>
      </c>
      <c r="B2" s="1" t="s">
        <v>100</v>
      </c>
      <c r="D2" s="2" t="s">
        <v>103</v>
      </c>
      <c r="E2" s="6">
        <v>465</v>
      </c>
      <c r="F2" s="1" t="s">
        <v>102</v>
      </c>
      <c r="G2" s="6">
        <v>0</v>
      </c>
      <c r="H2" s="6">
        <v>0</v>
      </c>
      <c r="I2" s="6">
        <f>ROUND(E2*G2,0)</f>
        <v>0</v>
      </c>
      <c r="J2" s="6">
        <f>ROUND(E2*H2,0)</f>
        <v>0</v>
      </c>
    </row>
    <row r="4" spans="1:10" ht="41.25">
      <c r="A4" s="8">
        <v>2</v>
      </c>
      <c r="B4" s="2" t="s">
        <v>101</v>
      </c>
      <c r="C4" s="1" t="s">
        <v>29</v>
      </c>
      <c r="D4" s="2" t="s">
        <v>104</v>
      </c>
      <c r="E4" s="6">
        <v>63.42</v>
      </c>
      <c r="F4" s="1" t="s">
        <v>102</v>
      </c>
      <c r="G4" s="6">
        <v>0</v>
      </c>
      <c r="H4" s="6">
        <v>0</v>
      </c>
      <c r="I4" s="6">
        <f>ROUND(E4*G4,0)</f>
        <v>0</v>
      </c>
      <c r="J4" s="6">
        <f>ROUND(E4*H4,0)</f>
        <v>0</v>
      </c>
    </row>
    <row r="6" spans="1:10" s="9" customFormat="1" ht="12.75">
      <c r="A6" s="7"/>
      <c r="B6" s="3"/>
      <c r="C6" s="3"/>
      <c r="D6" s="3" t="s">
        <v>25</v>
      </c>
      <c r="E6" s="5"/>
      <c r="F6" s="3"/>
      <c r="G6" s="5"/>
      <c r="H6" s="5"/>
      <c r="I6" s="5">
        <f>ROUND(SUM(I2:I5),0)</f>
        <v>0</v>
      </c>
      <c r="J6" s="5">
        <f>ROUND(SUM(J2:J5),0)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scale="90" r:id="rId1"/>
  <headerFooter>
    <oddHeader>&amp;L&amp;"Times New Roman CE,Félkövér"&amp;10&amp;A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4"/>
  <sheetViews>
    <sheetView view="pageLayout" workbookViewId="0" topLeftCell="A1">
      <selection activeCell="I19" sqref="I1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5.57421875" style="1" customWidth="1"/>
    <col min="4" max="4" width="36.7109375" style="1" customWidth="1"/>
    <col min="5" max="5" width="6.7109375" style="6" customWidth="1"/>
    <col min="6" max="6" width="6.7109375" style="1" customWidth="1"/>
    <col min="7" max="8" width="8.28125" style="6" customWidth="1"/>
    <col min="9" max="10" width="10.28125" style="6" customWidth="1"/>
    <col min="12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149</v>
      </c>
      <c r="D1" s="3" t="s">
        <v>5</v>
      </c>
      <c r="E1" s="5" t="s">
        <v>6</v>
      </c>
      <c r="F1" s="3" t="s">
        <v>7</v>
      </c>
      <c r="G1" s="5" t="s">
        <v>8</v>
      </c>
      <c r="H1" s="5" t="s">
        <v>9</v>
      </c>
      <c r="I1" s="5" t="s">
        <v>10</v>
      </c>
      <c r="J1" s="5" t="s">
        <v>11</v>
      </c>
    </row>
    <row r="2" spans="1:10" ht="28.5">
      <c r="A2" s="8">
        <v>1</v>
      </c>
      <c r="B2" s="2" t="s">
        <v>106</v>
      </c>
      <c r="C2" s="1" t="s">
        <v>29</v>
      </c>
      <c r="D2" s="2" t="s">
        <v>116</v>
      </c>
      <c r="E2" s="6">
        <v>7</v>
      </c>
      <c r="F2" s="1" t="s">
        <v>43</v>
      </c>
      <c r="G2" s="6">
        <v>0</v>
      </c>
      <c r="H2" s="6">
        <v>0</v>
      </c>
      <c r="I2" s="6">
        <f>ROUND(E2*G2,0)</f>
        <v>0</v>
      </c>
      <c r="J2" s="6">
        <f>ROUND(E2*H2,0)</f>
        <v>0</v>
      </c>
    </row>
    <row r="4" spans="1:10" ht="28.5">
      <c r="A4" s="8">
        <v>2</v>
      </c>
      <c r="B4" s="2" t="s">
        <v>107</v>
      </c>
      <c r="C4" s="1" t="s">
        <v>29</v>
      </c>
      <c r="D4" s="2" t="s">
        <v>117</v>
      </c>
      <c r="E4" s="6">
        <v>15.08</v>
      </c>
      <c r="F4" s="1" t="s">
        <v>43</v>
      </c>
      <c r="G4" s="6">
        <v>0</v>
      </c>
      <c r="H4" s="6">
        <v>0</v>
      </c>
      <c r="I4" s="6">
        <f>ROUND(E4*G4,0)</f>
        <v>0</v>
      </c>
      <c r="J4" s="6">
        <f>ROUND(E4*H4,0)</f>
        <v>0</v>
      </c>
    </row>
    <row r="6" spans="1:10" ht="28.5">
      <c r="A6" s="8">
        <v>3</v>
      </c>
      <c r="B6" s="2" t="s">
        <v>108</v>
      </c>
      <c r="C6" s="1" t="s">
        <v>29</v>
      </c>
      <c r="D6" s="2" t="s">
        <v>118</v>
      </c>
      <c r="E6" s="6">
        <v>37.27</v>
      </c>
      <c r="F6" s="1" t="s">
        <v>43</v>
      </c>
      <c r="G6" s="6">
        <v>0</v>
      </c>
      <c r="H6" s="6">
        <v>0</v>
      </c>
      <c r="I6" s="6">
        <f>ROUND(E6*G6,0)</f>
        <v>0</v>
      </c>
      <c r="J6" s="6">
        <f>ROUND(E6*H6,0)</f>
        <v>0</v>
      </c>
    </row>
    <row r="8" spans="1:10" ht="25.5">
      <c r="A8" s="8">
        <v>4</v>
      </c>
      <c r="B8" s="1" t="s">
        <v>109</v>
      </c>
      <c r="D8" s="2" t="s">
        <v>110</v>
      </c>
      <c r="E8" s="6">
        <v>20</v>
      </c>
      <c r="F8" s="1" t="s">
        <v>32</v>
      </c>
      <c r="G8" s="6">
        <v>0</v>
      </c>
      <c r="H8" s="6">
        <v>0</v>
      </c>
      <c r="I8" s="6">
        <f>ROUND(E8*G8,0)</f>
        <v>0</v>
      </c>
      <c r="J8" s="6">
        <f>ROUND(E8*H8,0)</f>
        <v>0</v>
      </c>
    </row>
    <row r="10" spans="1:10" ht="25.5">
      <c r="A10" s="8">
        <v>5</v>
      </c>
      <c r="B10" s="1" t="s">
        <v>111</v>
      </c>
      <c r="D10" s="2" t="s">
        <v>112</v>
      </c>
      <c r="E10" s="6">
        <v>20</v>
      </c>
      <c r="F10" s="1" t="s">
        <v>32</v>
      </c>
      <c r="G10" s="6">
        <v>0</v>
      </c>
      <c r="H10" s="6">
        <v>0</v>
      </c>
      <c r="I10" s="6">
        <f>ROUND(E10*G10,0)</f>
        <v>0</v>
      </c>
      <c r="J10" s="6">
        <f>ROUND(E10*H10,0)</f>
        <v>0</v>
      </c>
    </row>
    <row r="12" spans="1:10" ht="38.25">
      <c r="A12" s="8">
        <v>6</v>
      </c>
      <c r="B12" s="1" t="s">
        <v>113</v>
      </c>
      <c r="D12" s="2" t="s">
        <v>115</v>
      </c>
      <c r="E12" s="6">
        <v>1.15</v>
      </c>
      <c r="F12" s="1" t="s">
        <v>114</v>
      </c>
      <c r="G12" s="6">
        <v>0</v>
      </c>
      <c r="H12" s="6">
        <v>0</v>
      </c>
      <c r="I12" s="6">
        <f>ROUND(E12*G12,0)</f>
        <v>0</v>
      </c>
      <c r="J12" s="6">
        <f>ROUND(E12*H12,0)</f>
        <v>0</v>
      </c>
    </row>
    <row r="14" spans="1:10" s="9" customFormat="1" ht="12.75">
      <c r="A14" s="7"/>
      <c r="B14" s="3"/>
      <c r="C14" s="3"/>
      <c r="D14" s="3" t="s">
        <v>25</v>
      </c>
      <c r="E14" s="5"/>
      <c r="F14" s="3"/>
      <c r="G14" s="5"/>
      <c r="H14" s="5"/>
      <c r="I14" s="5">
        <f>ROUND(SUM(I2:I13),0)</f>
        <v>0</v>
      </c>
      <c r="J14" s="5">
        <f>ROUND(SUM(J2:J13),0)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scale="90" r:id="rId1"/>
  <headerFooter>
    <oddHeader>&amp;L&amp;"Times New Roman CE,Félkövér"&amp;10&amp;A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4"/>
  <sheetViews>
    <sheetView view="pageLayout" workbookViewId="0" topLeftCell="A1">
      <selection activeCell="I8" sqref="I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5.57421875" style="1" customWidth="1"/>
    <col min="4" max="4" width="36.7109375" style="1" customWidth="1"/>
    <col min="5" max="5" width="6.7109375" style="6" customWidth="1"/>
    <col min="6" max="6" width="6.7109375" style="1" customWidth="1"/>
    <col min="7" max="8" width="8.28125" style="6" customWidth="1"/>
    <col min="9" max="10" width="10.28125" style="6" customWidth="1"/>
    <col min="12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149</v>
      </c>
      <c r="D1" s="3" t="s">
        <v>5</v>
      </c>
      <c r="E1" s="5" t="s">
        <v>6</v>
      </c>
      <c r="F1" s="3" t="s">
        <v>7</v>
      </c>
      <c r="G1" s="5" t="s">
        <v>8</v>
      </c>
      <c r="H1" s="5" t="s">
        <v>9</v>
      </c>
      <c r="I1" s="5" t="s">
        <v>10</v>
      </c>
      <c r="J1" s="5" t="s">
        <v>11</v>
      </c>
    </row>
    <row r="2" spans="1:10" ht="51">
      <c r="A2" s="8">
        <v>1</v>
      </c>
      <c r="B2" s="2" t="s">
        <v>120</v>
      </c>
      <c r="C2" s="1" t="s">
        <v>29</v>
      </c>
      <c r="D2" s="2" t="s">
        <v>121</v>
      </c>
      <c r="E2" s="6">
        <v>788</v>
      </c>
      <c r="F2" s="1" t="s">
        <v>43</v>
      </c>
      <c r="G2" s="6">
        <v>0</v>
      </c>
      <c r="H2" s="6">
        <v>0</v>
      </c>
      <c r="I2" s="6">
        <f>ROUND(E2*G2,0)</f>
        <v>0</v>
      </c>
      <c r="J2" s="6">
        <f>ROUND(E2*H2,0)</f>
        <v>0</v>
      </c>
    </row>
    <row r="4" spans="1:10" s="9" customFormat="1" ht="12.75">
      <c r="A4" s="7"/>
      <c r="B4" s="3"/>
      <c r="C4" s="3"/>
      <c r="D4" s="3" t="s">
        <v>25</v>
      </c>
      <c r="E4" s="5"/>
      <c r="F4" s="3"/>
      <c r="G4" s="5"/>
      <c r="H4" s="5"/>
      <c r="I4" s="5">
        <f>ROUND(SUM(I2:I3),0)</f>
        <v>0</v>
      </c>
      <c r="J4" s="5">
        <f>ROUND(SUM(J2:J3),0)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scale="90" r:id="rId1"/>
  <headerFooter>
    <oddHeader>&amp;L&amp;"Times New Roman CE,Félkövér"&amp;10&amp;A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4"/>
  <sheetViews>
    <sheetView view="pageLayout" workbookViewId="0" topLeftCell="A1">
      <selection activeCell="H12" sqref="H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5.57421875" style="1" customWidth="1"/>
    <col min="4" max="4" width="36.7109375" style="1" customWidth="1"/>
    <col min="5" max="5" width="6.7109375" style="6" customWidth="1"/>
    <col min="6" max="6" width="6.7109375" style="1" customWidth="1"/>
    <col min="7" max="8" width="8.28125" style="6" customWidth="1"/>
    <col min="9" max="10" width="10.28125" style="6" customWidth="1"/>
    <col min="12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149</v>
      </c>
      <c r="D1" s="3" t="s">
        <v>5</v>
      </c>
      <c r="E1" s="5" t="s">
        <v>6</v>
      </c>
      <c r="F1" s="3" t="s">
        <v>7</v>
      </c>
      <c r="G1" s="5" t="s">
        <v>8</v>
      </c>
      <c r="H1" s="5" t="s">
        <v>9</v>
      </c>
      <c r="I1" s="5" t="s">
        <v>10</v>
      </c>
      <c r="J1" s="5" t="s">
        <v>11</v>
      </c>
    </row>
    <row r="2" spans="1:10" ht="25.5">
      <c r="A2" s="8">
        <v>1</v>
      </c>
      <c r="B2" s="2" t="s">
        <v>123</v>
      </c>
      <c r="C2" s="1" t="s">
        <v>29</v>
      </c>
      <c r="D2" s="2" t="s">
        <v>124</v>
      </c>
      <c r="E2" s="6">
        <v>7</v>
      </c>
      <c r="F2" s="1" t="s">
        <v>13</v>
      </c>
      <c r="G2" s="6">
        <v>0</v>
      </c>
      <c r="H2" s="6">
        <v>0</v>
      </c>
      <c r="I2" s="6">
        <f>ROUND(E2*G2,0)</f>
        <v>0</v>
      </c>
      <c r="J2" s="6">
        <f>ROUND(E2*H2,0)</f>
        <v>0</v>
      </c>
    </row>
    <row r="4" spans="1:10" s="9" customFormat="1" ht="12.75">
      <c r="A4" s="7"/>
      <c r="B4" s="3"/>
      <c r="C4" s="3"/>
      <c r="D4" s="3" t="s">
        <v>25</v>
      </c>
      <c r="E4" s="5"/>
      <c r="F4" s="3"/>
      <c r="G4" s="5"/>
      <c r="H4" s="5"/>
      <c r="I4" s="5">
        <f>ROUND(SUM(I2:I3),0)</f>
        <v>0</v>
      </c>
      <c r="J4" s="5">
        <f>ROUND(SUM(J2:J3),0)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scale="90" r:id="rId1"/>
  <headerFooter>
    <oddHeader>&amp;L&amp;"Times New Roman CE,Félkövér"&amp;10&amp;A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26</v>
      </c>
      <c r="B2" s="22">
        <f>'Bontás, építőanyagok újrahaszno'!I12</f>
        <v>0</v>
      </c>
      <c r="C2" s="22">
        <f>'Bontás, építőanyagok újrahaszno'!J12</f>
        <v>0</v>
      </c>
    </row>
    <row r="3" spans="1:3" ht="15.75">
      <c r="A3" s="11" t="s">
        <v>34</v>
      </c>
      <c r="B3" s="22">
        <f>'Felvonulási létesítmények'!I6</f>
        <v>0</v>
      </c>
      <c r="C3" s="22">
        <f>'Felvonulási létesítmények'!J6</f>
        <v>0</v>
      </c>
    </row>
    <row r="4" spans="1:3" ht="15.75">
      <c r="A4" s="11" t="s">
        <v>38</v>
      </c>
      <c r="B4" s="22">
        <f>'Irtás, föld- és sziklamunka'!I4</f>
        <v>0</v>
      </c>
      <c r="C4" s="22">
        <f>'Irtás, föld- és sziklamunka'!J4</f>
        <v>0</v>
      </c>
    </row>
    <row r="5" spans="1:3" ht="15.75">
      <c r="A5" s="11" t="s">
        <v>41</v>
      </c>
      <c r="B5" s="22">
        <f>Síkalapozás!I4</f>
        <v>0</v>
      </c>
      <c r="C5" s="22">
        <f>Síkalapozás!J4</f>
        <v>0</v>
      </c>
    </row>
    <row r="6" spans="1:3" ht="15.75">
      <c r="A6" s="11" t="s">
        <v>55</v>
      </c>
      <c r="B6" s="22">
        <f>'Helyszíni beton és vasbeton mun'!I14</f>
        <v>0</v>
      </c>
      <c r="C6" s="22">
        <f>'Helyszíni beton és vasbeton mun'!J14</f>
        <v>0</v>
      </c>
    </row>
    <row r="7" spans="1:3" ht="31.5">
      <c r="A7" s="11" t="s">
        <v>60</v>
      </c>
      <c r="B7" s="22">
        <f>'Előregyártott épületszerkezeti '!I6</f>
        <v>0</v>
      </c>
      <c r="C7" s="22">
        <f>'Előregyártott épületszerkezeti '!J6</f>
        <v>0</v>
      </c>
    </row>
    <row r="8" spans="1:3" ht="15.75">
      <c r="A8" s="11" t="s">
        <v>69</v>
      </c>
      <c r="B8" s="22">
        <f>'Falazás és egyéb kőművesmunka'!I10</f>
        <v>0</v>
      </c>
      <c r="C8" s="22">
        <f>'Falazás és egyéb kőművesmunka'!J10</f>
        <v>0</v>
      </c>
    </row>
    <row r="9" spans="1:3" ht="31.5">
      <c r="A9" s="11" t="s">
        <v>72</v>
      </c>
      <c r="B9" s="22">
        <f>'Fém- és könnyű épületszerkezet '!I4</f>
        <v>0</v>
      </c>
      <c r="C9" s="22">
        <f>'Fém- és könnyű épületszerkezet '!J4</f>
        <v>0</v>
      </c>
    </row>
    <row r="10" spans="1:3" ht="15.75">
      <c r="A10" s="11" t="s">
        <v>75</v>
      </c>
      <c r="B10" s="22">
        <f>Ácsmunka!I4</f>
        <v>0</v>
      </c>
      <c r="C10" s="22">
        <f>Ácsmunka!J4</f>
        <v>0</v>
      </c>
    </row>
    <row r="11" spans="1:3" ht="15.75">
      <c r="A11" s="11" t="s">
        <v>78</v>
      </c>
      <c r="B11" s="22">
        <f>'Égéstermék-elvezető rendszerek'!I4</f>
        <v>0</v>
      </c>
      <c r="C11" s="22">
        <f>'Égéstermék-elvezető rendszerek'!J4</f>
        <v>0</v>
      </c>
    </row>
    <row r="12" spans="1:3" ht="15.75">
      <c r="A12" s="11" t="s">
        <v>83</v>
      </c>
      <c r="B12" s="22">
        <f>Tetőfedés!I6</f>
        <v>0</v>
      </c>
      <c r="C12" s="22">
        <f>Tetőfedés!J6</f>
        <v>0</v>
      </c>
    </row>
    <row r="13" spans="1:3" ht="31.5">
      <c r="A13" s="11" t="s">
        <v>94</v>
      </c>
      <c r="B13" s="22">
        <f>'Hideg- és melegburkolatok készí'!I12</f>
        <v>0</v>
      </c>
      <c r="C13" s="22">
        <f>'Hideg- és melegburkolatok készí'!J12</f>
        <v>0</v>
      </c>
    </row>
    <row r="14" spans="1:3" ht="15.75">
      <c r="A14" s="11" t="s">
        <v>99</v>
      </c>
      <c r="B14" s="22">
        <f>Bádogozás!I6</f>
        <v>0</v>
      </c>
      <c r="C14" s="22">
        <f>Bádogozás!J6</f>
        <v>0</v>
      </c>
    </row>
    <row r="15" spans="1:3" ht="15.75">
      <c r="A15" s="11" t="s">
        <v>105</v>
      </c>
      <c r="B15" s="22">
        <f>'Fa- és műanyag szerkezet elhely'!I6</f>
        <v>0</v>
      </c>
      <c r="C15" s="22">
        <f>'Fa- és műanyag szerkezet elhely'!J6</f>
        <v>0</v>
      </c>
    </row>
    <row r="16" spans="1:3" ht="31.5">
      <c r="A16" s="11" t="s">
        <v>119</v>
      </c>
      <c r="B16" s="22">
        <f>'Fém nyílászáró és épületlakatos'!I14</f>
        <v>0</v>
      </c>
      <c r="C16" s="22">
        <f>'Fém nyílászáró és épületlakatos'!J14</f>
        <v>0</v>
      </c>
    </row>
    <row r="17" spans="1:3" ht="15.75">
      <c r="A17" s="11" t="s">
        <v>122</v>
      </c>
      <c r="B17" s="22">
        <f>Szigetelés!I4</f>
        <v>0</v>
      </c>
      <c r="C17" s="22">
        <f>Szigetelés!J4</f>
        <v>0</v>
      </c>
    </row>
    <row r="18" spans="1:3" ht="15.75">
      <c r="A18" s="11" t="s">
        <v>125</v>
      </c>
      <c r="B18" s="22">
        <f>'Közműcsatorna-építés'!I4</f>
        <v>0</v>
      </c>
      <c r="C18" s="22">
        <f>'Közműcsatorna-építés'!J4</f>
        <v>0</v>
      </c>
    </row>
    <row r="19" spans="1:3" ht="31.5">
      <c r="A19" s="11" t="s">
        <v>131</v>
      </c>
      <c r="B19" s="22">
        <f>'Elektromosenergia-ellátás, vill'!I6</f>
        <v>0</v>
      </c>
      <c r="C19" s="22">
        <f>'Elektromosenergia-ellátás, vill'!J6</f>
        <v>0</v>
      </c>
    </row>
    <row r="20" spans="1:3" ht="31.5">
      <c r="A20" s="11" t="s">
        <v>136</v>
      </c>
      <c r="B20" s="22">
        <f>'Épületgépészeti szerelvények és'!I6</f>
        <v>0</v>
      </c>
      <c r="C20" s="22">
        <f>'Épületgépészeti szerelvények és'!J6</f>
        <v>0</v>
      </c>
    </row>
    <row r="21" spans="1:3" s="12" customFormat="1" ht="15.75">
      <c r="A21" s="12" t="s">
        <v>137</v>
      </c>
      <c r="B21" s="23">
        <f>ROUND(SUM(B2:B20),0)</f>
        <v>0</v>
      </c>
      <c r="C21" s="23">
        <f>ROUND(SUM(C2:C20),0)</f>
        <v>0</v>
      </c>
    </row>
    <row r="24" spans="3:4" ht="15.75">
      <c r="C24" s="22"/>
      <c r="D24" s="22"/>
    </row>
    <row r="25" spans="3:4" ht="15.75">
      <c r="C25" s="22"/>
      <c r="D25" s="22"/>
    </row>
    <row r="26" spans="3:4" ht="15.75">
      <c r="C26" s="22"/>
      <c r="D26" s="22"/>
    </row>
    <row r="27" spans="2:4" ht="15.75">
      <c r="B27" s="20"/>
      <c r="C27" s="22"/>
      <c r="D27" s="22"/>
    </row>
    <row r="28" spans="3:4" ht="15.75">
      <c r="C28" s="22"/>
      <c r="D28" s="22"/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6"/>
  <sheetViews>
    <sheetView view="pageLayout" workbookViewId="0" topLeftCell="A1">
      <selection activeCell="H13" sqref="H1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5.57421875" style="1" customWidth="1"/>
    <col min="4" max="4" width="36.7109375" style="1" customWidth="1"/>
    <col min="5" max="5" width="6.7109375" style="6" customWidth="1"/>
    <col min="6" max="6" width="6.7109375" style="1" customWidth="1"/>
    <col min="7" max="8" width="8.28125" style="6" customWidth="1"/>
    <col min="9" max="10" width="10.28125" style="6" customWidth="1"/>
    <col min="12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149</v>
      </c>
      <c r="D1" s="3" t="s">
        <v>5</v>
      </c>
      <c r="E1" s="5" t="s">
        <v>6</v>
      </c>
      <c r="F1" s="3" t="s">
        <v>7</v>
      </c>
      <c r="G1" s="5" t="s">
        <v>8</v>
      </c>
      <c r="H1" s="5" t="s">
        <v>9</v>
      </c>
      <c r="I1" s="5" t="s">
        <v>10</v>
      </c>
      <c r="J1" s="5" t="s">
        <v>11</v>
      </c>
    </row>
    <row r="2" spans="1:10" ht="25.5">
      <c r="A2" s="8">
        <v>1</v>
      </c>
      <c r="B2" s="1" t="s">
        <v>126</v>
      </c>
      <c r="D2" s="2" t="s">
        <v>128</v>
      </c>
      <c r="E2" s="6">
        <v>1</v>
      </c>
      <c r="F2" s="1" t="s">
        <v>127</v>
      </c>
      <c r="G2" s="6">
        <v>0</v>
      </c>
      <c r="H2" s="6">
        <v>0</v>
      </c>
      <c r="I2" s="6">
        <f>ROUND(E2*G2,0)</f>
        <v>0</v>
      </c>
      <c r="J2" s="6">
        <f>ROUND(E2*H2,0)</f>
        <v>0</v>
      </c>
    </row>
    <row r="4" spans="1:10" ht="25.5">
      <c r="A4" s="8">
        <v>2</v>
      </c>
      <c r="B4" s="1" t="s">
        <v>129</v>
      </c>
      <c r="C4" s="1" t="s">
        <v>23</v>
      </c>
      <c r="D4" s="2" t="s">
        <v>130</v>
      </c>
      <c r="E4" s="6">
        <v>1</v>
      </c>
      <c r="F4" s="1" t="s">
        <v>127</v>
      </c>
      <c r="G4" s="6">
        <v>0</v>
      </c>
      <c r="H4" s="6">
        <v>0</v>
      </c>
      <c r="I4" s="6">
        <f>ROUND(E4*G4,0)</f>
        <v>0</v>
      </c>
      <c r="J4" s="6">
        <f>ROUND(E4*H4,0)</f>
        <v>0</v>
      </c>
    </row>
    <row r="6" spans="1:10" s="9" customFormat="1" ht="12.75">
      <c r="A6" s="7"/>
      <c r="B6" s="3"/>
      <c r="C6" s="3"/>
      <c r="D6" s="3" t="s">
        <v>25</v>
      </c>
      <c r="E6" s="5"/>
      <c r="F6" s="3"/>
      <c r="G6" s="5"/>
      <c r="H6" s="5"/>
      <c r="I6" s="5">
        <f>ROUND(SUM(I2:I5),0)</f>
        <v>0</v>
      </c>
      <c r="J6" s="5">
        <f>ROUND(SUM(J2:J5),0)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scale="90" r:id="rId1"/>
  <headerFooter>
    <oddHeader>&amp;L&amp;"Times New Roman CE,Félkövér"&amp;10&amp;A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6"/>
  <sheetViews>
    <sheetView view="pageLayout" workbookViewId="0" topLeftCell="A1">
      <selection activeCell="H9" sqref="H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5.57421875" style="1" customWidth="1"/>
    <col min="4" max="4" width="36.7109375" style="1" customWidth="1"/>
    <col min="5" max="5" width="6.7109375" style="6" customWidth="1"/>
    <col min="6" max="6" width="6.7109375" style="1" customWidth="1"/>
    <col min="7" max="8" width="8.28125" style="6" customWidth="1"/>
    <col min="9" max="10" width="10.28125" style="6" customWidth="1"/>
    <col min="12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149</v>
      </c>
      <c r="D1" s="3" t="s">
        <v>5</v>
      </c>
      <c r="E1" s="5" t="s">
        <v>6</v>
      </c>
      <c r="F1" s="3" t="s">
        <v>7</v>
      </c>
      <c r="G1" s="5" t="s">
        <v>8</v>
      </c>
      <c r="H1" s="5" t="s">
        <v>9</v>
      </c>
      <c r="I1" s="5" t="s">
        <v>10</v>
      </c>
      <c r="J1" s="5" t="s">
        <v>11</v>
      </c>
    </row>
    <row r="2" spans="1:10" ht="38.25">
      <c r="A2" s="8">
        <v>1</v>
      </c>
      <c r="B2" s="1" t="s">
        <v>132</v>
      </c>
      <c r="D2" s="2" t="s">
        <v>133</v>
      </c>
      <c r="E2" s="6">
        <v>54</v>
      </c>
      <c r="F2" s="1" t="s">
        <v>28</v>
      </c>
      <c r="G2" s="6">
        <v>0</v>
      </c>
      <c r="H2" s="6">
        <v>0</v>
      </c>
      <c r="I2" s="6">
        <f>ROUND(E2*G2,0)</f>
        <v>0</v>
      </c>
      <c r="J2" s="6">
        <f>ROUND(E2*H2,0)</f>
        <v>0</v>
      </c>
    </row>
    <row r="4" spans="1:10" ht="25.5">
      <c r="A4" s="8">
        <v>2</v>
      </c>
      <c r="B4" s="1" t="s">
        <v>134</v>
      </c>
      <c r="C4" s="1" t="s">
        <v>23</v>
      </c>
      <c r="D4" s="2" t="s">
        <v>135</v>
      </c>
      <c r="E4" s="6">
        <v>1</v>
      </c>
      <c r="F4" s="1" t="s">
        <v>127</v>
      </c>
      <c r="G4" s="6">
        <v>0</v>
      </c>
      <c r="H4" s="6">
        <v>0</v>
      </c>
      <c r="I4" s="6">
        <f>ROUND(E4*G4,0)</f>
        <v>0</v>
      </c>
      <c r="J4" s="6">
        <f>ROUND(E4*H4,0)</f>
        <v>0</v>
      </c>
    </row>
    <row r="6" spans="1:10" s="9" customFormat="1" ht="12.75">
      <c r="A6" s="7"/>
      <c r="B6" s="3"/>
      <c r="C6" s="3"/>
      <c r="D6" s="3" t="s">
        <v>25</v>
      </c>
      <c r="E6" s="5"/>
      <c r="F6" s="3"/>
      <c r="G6" s="5"/>
      <c r="H6" s="5"/>
      <c r="I6" s="5">
        <f>ROUND(SUM(I2:I5),0)</f>
        <v>0</v>
      </c>
      <c r="J6" s="5">
        <f>ROUND(SUM(J2:J5),0)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scale="90" r:id="rId1"/>
  <headerFooter>
    <oddHeader>&amp;L&amp;"Times New Roman CE,Félkövér"&amp;10&amp;A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view="pageLayout" workbookViewId="0" topLeftCell="A1">
      <selection activeCell="G8" sqref="G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5.57421875" style="1" customWidth="1"/>
    <col min="4" max="4" width="36.7109375" style="1" customWidth="1"/>
    <col min="5" max="5" width="6.7109375" style="6" customWidth="1"/>
    <col min="6" max="6" width="6.7109375" style="1" customWidth="1"/>
    <col min="7" max="8" width="8.28125" style="6" customWidth="1"/>
    <col min="9" max="10" width="10.28125" style="6" customWidth="1"/>
    <col min="12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149</v>
      </c>
      <c r="D1" s="3" t="s">
        <v>5</v>
      </c>
      <c r="E1" s="5" t="s">
        <v>6</v>
      </c>
      <c r="F1" s="3" t="s">
        <v>7</v>
      </c>
      <c r="G1" s="5" t="s">
        <v>8</v>
      </c>
      <c r="H1" s="5" t="s">
        <v>9</v>
      </c>
      <c r="I1" s="5" t="s">
        <v>10</v>
      </c>
      <c r="J1" s="5" t="s">
        <v>11</v>
      </c>
    </row>
    <row r="2" spans="1:10" ht="51">
      <c r="A2" s="8">
        <v>1</v>
      </c>
      <c r="B2" s="1" t="s">
        <v>12</v>
      </c>
      <c r="D2" s="2" t="s">
        <v>14</v>
      </c>
      <c r="E2" s="6">
        <v>8</v>
      </c>
      <c r="F2" s="1" t="s">
        <v>13</v>
      </c>
      <c r="G2" s="6">
        <v>0</v>
      </c>
      <c r="H2" s="6">
        <v>0</v>
      </c>
      <c r="I2" s="6">
        <f>ROUND(E2*G2,0)</f>
        <v>0</v>
      </c>
      <c r="J2" s="6">
        <f>ROUND(E2*H2,0)</f>
        <v>0</v>
      </c>
    </row>
    <row r="4" spans="1:10" ht="38.25">
      <c r="A4" s="8">
        <v>2</v>
      </c>
      <c r="B4" s="1" t="s">
        <v>15</v>
      </c>
      <c r="D4" s="2" t="s">
        <v>16</v>
      </c>
      <c r="E4" s="6">
        <v>38</v>
      </c>
      <c r="F4" s="1" t="s">
        <v>13</v>
      </c>
      <c r="G4" s="6">
        <v>0</v>
      </c>
      <c r="H4" s="6">
        <v>0</v>
      </c>
      <c r="I4" s="6">
        <f>ROUND(E4*G4,0)</f>
        <v>0</v>
      </c>
      <c r="J4" s="6">
        <f>ROUND(E4*H4,0)</f>
        <v>0</v>
      </c>
    </row>
    <row r="6" spans="1:10" ht="51">
      <c r="A6" s="8">
        <v>3</v>
      </c>
      <c r="B6" s="1" t="s">
        <v>17</v>
      </c>
      <c r="D6" s="2" t="s">
        <v>18</v>
      </c>
      <c r="E6" s="6">
        <v>1259.8</v>
      </c>
      <c r="F6" s="1" t="s">
        <v>13</v>
      </c>
      <c r="G6" s="6">
        <v>0</v>
      </c>
      <c r="H6" s="6">
        <v>0</v>
      </c>
      <c r="I6" s="6">
        <f>ROUND(E6*G6,0)</f>
        <v>0</v>
      </c>
      <c r="J6" s="6">
        <f>ROUND(E6*H6,0)</f>
        <v>0</v>
      </c>
    </row>
    <row r="8" spans="1:10" ht="51">
      <c r="A8" s="8">
        <v>4</v>
      </c>
      <c r="B8" s="1" t="s">
        <v>19</v>
      </c>
      <c r="D8" s="2" t="s">
        <v>20</v>
      </c>
      <c r="E8" s="6">
        <v>3</v>
      </c>
      <c r="F8" s="1" t="s">
        <v>13</v>
      </c>
      <c r="G8" s="6">
        <v>0</v>
      </c>
      <c r="H8" s="6">
        <v>0</v>
      </c>
      <c r="I8" s="6">
        <f>ROUND(E8*G8,0)</f>
        <v>0</v>
      </c>
      <c r="J8" s="6">
        <f>ROUND(E8*H8,0)</f>
        <v>0</v>
      </c>
    </row>
    <row r="10" spans="1:10" ht="51">
      <c r="A10" s="8">
        <v>5</v>
      </c>
      <c r="B10" s="1" t="s">
        <v>21</v>
      </c>
      <c r="C10" s="1" t="s">
        <v>23</v>
      </c>
      <c r="D10" s="2" t="s">
        <v>24</v>
      </c>
      <c r="E10" s="6">
        <v>1800</v>
      </c>
      <c r="F10" s="1" t="s">
        <v>22</v>
      </c>
      <c r="G10" s="6">
        <v>0</v>
      </c>
      <c r="H10" s="6">
        <v>0</v>
      </c>
      <c r="I10" s="6">
        <f>ROUND(E10*G10,0)</f>
        <v>0</v>
      </c>
      <c r="J10" s="6">
        <f>ROUND(E10*H10,0)</f>
        <v>0</v>
      </c>
    </row>
    <row r="12" spans="1:10" s="9" customFormat="1" ht="12.75">
      <c r="A12" s="7"/>
      <c r="B12" s="3"/>
      <c r="C12" s="3"/>
      <c r="D12" s="3" t="s">
        <v>25</v>
      </c>
      <c r="E12" s="5"/>
      <c r="F12" s="3"/>
      <c r="G12" s="5"/>
      <c r="H12" s="5"/>
      <c r="I12" s="5">
        <f>ROUND(SUM(I2:I11),0)</f>
        <v>0</v>
      </c>
      <c r="J12" s="5">
        <f>ROUND(SUM(J2:J11),0)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scale="90" r:id="rId1"/>
  <headerFooter>
    <oddHeader>&amp;L&amp;"Times New Roman CE,Félkövér"&amp;10&amp;A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Layout" workbookViewId="0" topLeftCell="A1">
      <selection activeCell="H11" sqref="H1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5.57421875" style="1" customWidth="1"/>
    <col min="4" max="4" width="36.7109375" style="1" customWidth="1"/>
    <col min="5" max="5" width="6.7109375" style="6" customWidth="1"/>
    <col min="6" max="6" width="6.7109375" style="1" customWidth="1"/>
    <col min="7" max="8" width="8.28125" style="6" customWidth="1"/>
    <col min="9" max="10" width="10.28125" style="6" customWidth="1"/>
    <col min="12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149</v>
      </c>
      <c r="D1" s="3" t="s">
        <v>5</v>
      </c>
      <c r="E1" s="5" t="s">
        <v>6</v>
      </c>
      <c r="F1" s="3" t="s">
        <v>7</v>
      </c>
      <c r="G1" s="5" t="s">
        <v>8</v>
      </c>
      <c r="H1" s="5" t="s">
        <v>9</v>
      </c>
      <c r="I1" s="5" t="s">
        <v>10</v>
      </c>
      <c r="J1" s="5" t="s">
        <v>11</v>
      </c>
    </row>
    <row r="2" spans="1:10" ht="25.5">
      <c r="A2" s="8">
        <v>1</v>
      </c>
      <c r="B2" s="2" t="s">
        <v>27</v>
      </c>
      <c r="C2" s="1" t="s">
        <v>29</v>
      </c>
      <c r="D2" s="2" t="s">
        <v>30</v>
      </c>
      <c r="E2" s="6">
        <v>1</v>
      </c>
      <c r="F2" s="1" t="s">
        <v>28</v>
      </c>
      <c r="G2" s="6">
        <v>0</v>
      </c>
      <c r="H2" s="6">
        <v>0</v>
      </c>
      <c r="I2" s="6">
        <f>ROUND(E2*G2,0)</f>
        <v>0</v>
      </c>
      <c r="J2" s="6">
        <f>ROUND(E2*H2,0)</f>
        <v>0</v>
      </c>
    </row>
    <row r="4" spans="1:10" ht="51">
      <c r="A4" s="8">
        <v>2</v>
      </c>
      <c r="B4" s="2" t="s">
        <v>31</v>
      </c>
      <c r="C4" s="1" t="s">
        <v>29</v>
      </c>
      <c r="D4" s="2" t="s">
        <v>33</v>
      </c>
      <c r="E4" s="6">
        <v>30</v>
      </c>
      <c r="F4" s="1" t="s">
        <v>32</v>
      </c>
      <c r="G4" s="6">
        <v>0</v>
      </c>
      <c r="H4" s="6">
        <v>0</v>
      </c>
      <c r="I4" s="6">
        <f>ROUND(E4*G4,0)</f>
        <v>0</v>
      </c>
      <c r="J4" s="6">
        <f>ROUND(E4*H4,0)</f>
        <v>0</v>
      </c>
    </row>
    <row r="6" spans="1:10" s="9" customFormat="1" ht="12.75">
      <c r="A6" s="7"/>
      <c r="B6" s="3"/>
      <c r="C6" s="3"/>
      <c r="D6" s="3" t="s">
        <v>25</v>
      </c>
      <c r="E6" s="5"/>
      <c r="F6" s="3"/>
      <c r="G6" s="5"/>
      <c r="H6" s="5"/>
      <c r="I6" s="5">
        <f>ROUND(SUM(I2:I5),0)</f>
        <v>0</v>
      </c>
      <c r="J6" s="5">
        <f>ROUND(SUM(J2:J5),0)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scale="90" r:id="rId1"/>
  <headerFooter>
    <oddHeader>&amp;L&amp;"Times New Roman CE,Félkövér"&amp;10&amp;A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view="pageLayout" workbookViewId="0" topLeftCell="A1">
      <selection activeCell="H13" sqref="H1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5.57421875" style="1" customWidth="1"/>
    <col min="4" max="4" width="36.7109375" style="1" customWidth="1"/>
    <col min="5" max="5" width="6.7109375" style="6" customWidth="1"/>
    <col min="6" max="6" width="6.7109375" style="1" customWidth="1"/>
    <col min="7" max="8" width="8.28125" style="6" customWidth="1"/>
    <col min="9" max="10" width="10.28125" style="6" customWidth="1"/>
    <col min="12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149</v>
      </c>
      <c r="D1" s="3" t="s">
        <v>5</v>
      </c>
      <c r="E1" s="5" t="s">
        <v>6</v>
      </c>
      <c r="F1" s="3" t="s">
        <v>7</v>
      </c>
      <c r="G1" s="5" t="s">
        <v>8</v>
      </c>
      <c r="H1" s="5" t="s">
        <v>9</v>
      </c>
      <c r="I1" s="5" t="s">
        <v>10</v>
      </c>
      <c r="J1" s="5" t="s">
        <v>11</v>
      </c>
    </row>
    <row r="2" spans="1:10" ht="25.5">
      <c r="A2" s="8">
        <v>1</v>
      </c>
      <c r="B2" s="2" t="s">
        <v>35</v>
      </c>
      <c r="C2" s="1" t="s">
        <v>29</v>
      </c>
      <c r="D2" s="2" t="s">
        <v>37</v>
      </c>
      <c r="E2" s="6">
        <v>17</v>
      </c>
      <c r="F2" s="1" t="s">
        <v>36</v>
      </c>
      <c r="G2" s="6">
        <v>0</v>
      </c>
      <c r="H2" s="6">
        <v>0</v>
      </c>
      <c r="I2" s="6">
        <f>ROUND(E2*G2,0)</f>
        <v>0</v>
      </c>
      <c r="J2" s="6">
        <f>ROUND(E2*H2,0)</f>
        <v>0</v>
      </c>
    </row>
    <row r="4" spans="1:10" s="9" customFormat="1" ht="12.75">
      <c r="A4" s="7"/>
      <c r="B4" s="3"/>
      <c r="C4" s="3"/>
      <c r="D4" s="3" t="s">
        <v>25</v>
      </c>
      <c r="E4" s="5"/>
      <c r="F4" s="3"/>
      <c r="G4" s="5"/>
      <c r="H4" s="5"/>
      <c r="I4" s="5">
        <f>ROUND(SUM(I2:I3),0)</f>
        <v>0</v>
      </c>
      <c r="J4" s="5">
        <f>ROUND(SUM(J2:J3),0)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scale="90" r:id="rId1"/>
  <headerFooter>
    <oddHeader>&amp;L&amp;"Times New Roman CE,Félkövér"&amp;10&amp;A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"/>
  <sheetViews>
    <sheetView view="pageLayout" workbookViewId="0" topLeftCell="A1">
      <selection activeCell="H2" sqref="H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5.57421875" style="1" customWidth="1"/>
    <col min="4" max="4" width="36.7109375" style="1" customWidth="1"/>
    <col min="5" max="5" width="6.7109375" style="6" customWidth="1"/>
    <col min="6" max="6" width="6.7109375" style="1" customWidth="1"/>
    <col min="7" max="8" width="8.28125" style="6" customWidth="1"/>
    <col min="9" max="10" width="10.28125" style="6" customWidth="1"/>
    <col min="12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149</v>
      </c>
      <c r="D1" s="3" t="s">
        <v>5</v>
      </c>
      <c r="E1" s="5" t="s">
        <v>6</v>
      </c>
      <c r="F1" s="3" t="s">
        <v>7</v>
      </c>
      <c r="G1" s="5" t="s">
        <v>8</v>
      </c>
      <c r="H1" s="5" t="s">
        <v>9</v>
      </c>
      <c r="I1" s="5" t="s">
        <v>10</v>
      </c>
      <c r="J1" s="5" t="s">
        <v>11</v>
      </c>
    </row>
    <row r="2" spans="1:10" ht="25.5">
      <c r="A2" s="8">
        <v>1</v>
      </c>
      <c r="B2" s="2" t="s">
        <v>39</v>
      </c>
      <c r="C2" s="1" t="s">
        <v>29</v>
      </c>
      <c r="D2" s="2" t="s">
        <v>40</v>
      </c>
      <c r="E2" s="6">
        <v>152</v>
      </c>
      <c r="F2" s="1" t="s">
        <v>13</v>
      </c>
      <c r="G2" s="6">
        <v>0</v>
      </c>
      <c r="H2" s="6">
        <v>0</v>
      </c>
      <c r="I2" s="6">
        <f>ROUND(E2*G2,0)</f>
        <v>0</v>
      </c>
      <c r="J2" s="6">
        <f>ROUND(E2*H2,0)</f>
        <v>0</v>
      </c>
    </row>
    <row r="4" spans="1:10" s="9" customFormat="1" ht="12.75">
      <c r="A4" s="7"/>
      <c r="B4" s="3"/>
      <c r="C4" s="3"/>
      <c r="D4" s="3" t="s">
        <v>25</v>
      </c>
      <c r="E4" s="5"/>
      <c r="F4" s="3"/>
      <c r="G4" s="5"/>
      <c r="H4" s="5"/>
      <c r="I4" s="5">
        <f>ROUND(SUM(I2:I3),0)</f>
        <v>0</v>
      </c>
      <c r="J4" s="5">
        <f>ROUND(SUM(J2:J3),0)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scale="90" r:id="rId1"/>
  <headerFooter>
    <oddHeader>&amp;L&amp;"Times New Roman CE,Félkövér"&amp;10&amp;A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view="pageLayout" workbookViewId="0" topLeftCell="A1">
      <selection activeCell="H16" sqref="H16:H1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5.57421875" style="1" customWidth="1"/>
    <col min="4" max="4" width="36.7109375" style="1" customWidth="1"/>
    <col min="5" max="5" width="6.7109375" style="6" customWidth="1"/>
    <col min="6" max="6" width="6.7109375" style="1" customWidth="1"/>
    <col min="7" max="8" width="8.28125" style="6" customWidth="1"/>
    <col min="9" max="10" width="10.28125" style="6" customWidth="1"/>
    <col min="12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149</v>
      </c>
      <c r="D1" s="3" t="s">
        <v>5</v>
      </c>
      <c r="E1" s="5" t="s">
        <v>6</v>
      </c>
      <c r="F1" s="3" t="s">
        <v>7</v>
      </c>
      <c r="G1" s="5" t="s">
        <v>8</v>
      </c>
      <c r="H1" s="5" t="s">
        <v>9</v>
      </c>
      <c r="I1" s="5" t="s">
        <v>10</v>
      </c>
      <c r="J1" s="5" t="s">
        <v>11</v>
      </c>
    </row>
    <row r="2" spans="1:10" ht="38.25">
      <c r="A2" s="8">
        <v>1</v>
      </c>
      <c r="B2" s="1" t="s">
        <v>42</v>
      </c>
      <c r="D2" s="2" t="s">
        <v>44</v>
      </c>
      <c r="E2" s="6">
        <v>967</v>
      </c>
      <c r="F2" s="1" t="s">
        <v>43</v>
      </c>
      <c r="G2" s="6">
        <v>0</v>
      </c>
      <c r="H2" s="6">
        <v>0</v>
      </c>
      <c r="I2" s="6">
        <f>ROUND(E2*G2,0)</f>
        <v>0</v>
      </c>
      <c r="J2" s="6">
        <f>ROUND(E2*H2,0)</f>
        <v>0</v>
      </c>
    </row>
    <row r="4" spans="1:10" ht="41.25">
      <c r="A4" s="8">
        <v>2</v>
      </c>
      <c r="B4" s="2" t="s">
        <v>45</v>
      </c>
      <c r="C4" s="1" t="s">
        <v>29</v>
      </c>
      <c r="D4" s="2" t="s">
        <v>54</v>
      </c>
      <c r="E4" s="6">
        <v>187</v>
      </c>
      <c r="F4" s="1" t="s">
        <v>13</v>
      </c>
      <c r="G4" s="6">
        <v>0</v>
      </c>
      <c r="H4" s="6">
        <v>0</v>
      </c>
      <c r="I4" s="6">
        <f>ROUND(E4*G4,0)</f>
        <v>0</v>
      </c>
      <c r="J4" s="6">
        <f>ROUND(E4*H4,0)</f>
        <v>0</v>
      </c>
    </row>
    <row r="6" spans="1:10" ht="38.25">
      <c r="A6" s="8">
        <v>3</v>
      </c>
      <c r="B6" s="1" t="s">
        <v>46</v>
      </c>
      <c r="D6" s="2" t="s">
        <v>47</v>
      </c>
      <c r="E6" s="6">
        <v>397</v>
      </c>
      <c r="F6" s="1" t="s">
        <v>43</v>
      </c>
      <c r="G6" s="6">
        <v>0</v>
      </c>
      <c r="H6" s="6">
        <v>0</v>
      </c>
      <c r="I6" s="6">
        <f>ROUND(E6*G6,0)</f>
        <v>0</v>
      </c>
      <c r="J6" s="6">
        <f>ROUND(E6*H6,0)</f>
        <v>0</v>
      </c>
    </row>
    <row r="8" spans="1:10" ht="51">
      <c r="A8" s="8">
        <v>4</v>
      </c>
      <c r="B8" s="1" t="s">
        <v>48</v>
      </c>
      <c r="D8" s="2" t="s">
        <v>49</v>
      </c>
      <c r="E8" s="6">
        <v>37</v>
      </c>
      <c r="F8" s="1" t="s">
        <v>13</v>
      </c>
      <c r="G8" s="6">
        <v>0</v>
      </c>
      <c r="H8" s="6">
        <v>0</v>
      </c>
      <c r="I8" s="6">
        <f>ROUND(E8*G8,0)</f>
        <v>0</v>
      </c>
      <c r="J8" s="6">
        <f>ROUND(E8*H8,0)</f>
        <v>0</v>
      </c>
    </row>
    <row r="10" spans="1:10" ht="38.25">
      <c r="A10" s="8">
        <v>5</v>
      </c>
      <c r="B10" s="1" t="s">
        <v>50</v>
      </c>
      <c r="D10" s="2" t="s">
        <v>51</v>
      </c>
      <c r="E10" s="6">
        <v>10</v>
      </c>
      <c r="F10" s="1" t="s">
        <v>13</v>
      </c>
      <c r="G10" s="6">
        <v>0</v>
      </c>
      <c r="H10" s="6">
        <v>0</v>
      </c>
      <c r="I10" s="6">
        <f>ROUND(E10*G10,0)</f>
        <v>0</v>
      </c>
      <c r="J10" s="6">
        <f>ROUND(E10*H10,0)</f>
        <v>0</v>
      </c>
    </row>
    <row r="12" spans="1:10" ht="38.25">
      <c r="A12" s="8">
        <v>6</v>
      </c>
      <c r="B12" s="1" t="s">
        <v>52</v>
      </c>
      <c r="D12" s="2" t="s">
        <v>53</v>
      </c>
      <c r="E12" s="6">
        <v>113</v>
      </c>
      <c r="F12" s="1" t="s">
        <v>13</v>
      </c>
      <c r="G12" s="6">
        <v>0</v>
      </c>
      <c r="H12" s="6">
        <v>0</v>
      </c>
      <c r="I12" s="6">
        <f>ROUND(E12*G12,0)</f>
        <v>0</v>
      </c>
      <c r="J12" s="6">
        <f>ROUND(E12*H12,0)</f>
        <v>0</v>
      </c>
    </row>
    <row r="14" spans="1:10" s="9" customFormat="1" ht="12.75">
      <c r="A14" s="7"/>
      <c r="B14" s="3"/>
      <c r="C14" s="3"/>
      <c r="D14" s="3" t="s">
        <v>25</v>
      </c>
      <c r="E14" s="5"/>
      <c r="F14" s="3"/>
      <c r="G14" s="5"/>
      <c r="H14" s="5"/>
      <c r="I14" s="5">
        <f>ROUND(SUM(I2:I13),0)</f>
        <v>0</v>
      </c>
      <c r="J14" s="5">
        <f>ROUND(SUM(J2:J13),0)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scale="90" r:id="rId1"/>
  <headerFooter>
    <oddHeader>&amp;L&amp;"Times New Roman CE,Félkövér"&amp;10&amp;A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"/>
  <sheetViews>
    <sheetView view="pageLayout" workbookViewId="0" topLeftCell="A1">
      <selection activeCell="H4" sqref="H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5.57421875" style="1" customWidth="1"/>
    <col min="4" max="4" width="36.7109375" style="1" customWidth="1"/>
    <col min="5" max="5" width="6.7109375" style="6" customWidth="1"/>
    <col min="6" max="6" width="6.7109375" style="1" customWidth="1"/>
    <col min="7" max="8" width="8.28125" style="6" customWidth="1"/>
    <col min="9" max="10" width="10.28125" style="6" customWidth="1"/>
    <col min="12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149</v>
      </c>
      <c r="D1" s="3" t="s">
        <v>5</v>
      </c>
      <c r="E1" s="5" t="s">
        <v>6</v>
      </c>
      <c r="F1" s="3" t="s">
        <v>7</v>
      </c>
      <c r="G1" s="5" t="s">
        <v>8</v>
      </c>
      <c r="H1" s="5" t="s">
        <v>9</v>
      </c>
      <c r="I1" s="5" t="s">
        <v>10</v>
      </c>
      <c r="J1" s="5" t="s">
        <v>11</v>
      </c>
    </row>
    <row r="2" spans="1:10" ht="51">
      <c r="A2" s="8">
        <v>1</v>
      </c>
      <c r="B2" s="2" t="s">
        <v>56</v>
      </c>
      <c r="C2" s="1" t="s">
        <v>29</v>
      </c>
      <c r="D2" s="2" t="s">
        <v>57</v>
      </c>
      <c r="E2" s="6">
        <v>27</v>
      </c>
      <c r="F2" s="1" t="s">
        <v>13</v>
      </c>
      <c r="G2" s="6">
        <v>0</v>
      </c>
      <c r="H2" s="6">
        <v>0</v>
      </c>
      <c r="I2" s="6">
        <f>ROUND(E2*G2,0)</f>
        <v>0</v>
      </c>
      <c r="J2" s="6">
        <f>ROUND(E2*H2,0)</f>
        <v>0</v>
      </c>
    </row>
    <row r="4" spans="1:10" ht="25.5">
      <c r="A4" s="8">
        <v>2</v>
      </c>
      <c r="B4" s="2" t="s">
        <v>58</v>
      </c>
      <c r="C4" s="1" t="s">
        <v>29</v>
      </c>
      <c r="D4" s="2" t="s">
        <v>59</v>
      </c>
      <c r="E4" s="6">
        <v>40</v>
      </c>
      <c r="F4" s="1" t="s">
        <v>28</v>
      </c>
      <c r="G4" s="6">
        <v>0</v>
      </c>
      <c r="H4" s="6">
        <v>0</v>
      </c>
      <c r="I4" s="6">
        <f>ROUND(E4*G4,0)</f>
        <v>0</v>
      </c>
      <c r="J4" s="6">
        <f>ROUND(E4*H4,0)</f>
        <v>0</v>
      </c>
    </row>
    <row r="6" spans="1:10" s="9" customFormat="1" ht="12.75">
      <c r="A6" s="7"/>
      <c r="B6" s="3"/>
      <c r="C6" s="3"/>
      <c r="D6" s="3" t="s">
        <v>25</v>
      </c>
      <c r="E6" s="5"/>
      <c r="F6" s="3"/>
      <c r="G6" s="5"/>
      <c r="H6" s="5"/>
      <c r="I6" s="5">
        <f>ROUND(SUM(I2:I5),0)</f>
        <v>0</v>
      </c>
      <c r="J6" s="5">
        <f>ROUND(SUM(J2:J5),0)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scale="90" r:id="rId1"/>
  <headerFooter>
    <oddHeader>&amp;L&amp;"Times New Roman CE,Félkövér"&amp;10&amp;A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0"/>
  <sheetViews>
    <sheetView view="pageLayout" workbookViewId="0" topLeftCell="A1">
      <selection activeCell="I14" sqref="I14:I1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5.57421875" style="1" customWidth="1"/>
    <col min="4" max="4" width="36.7109375" style="1" customWidth="1"/>
    <col min="5" max="5" width="6.7109375" style="6" customWidth="1"/>
    <col min="6" max="6" width="6.7109375" style="1" customWidth="1"/>
    <col min="7" max="8" width="8.28125" style="6" customWidth="1"/>
    <col min="9" max="10" width="10.28125" style="6" customWidth="1"/>
    <col min="12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149</v>
      </c>
      <c r="D1" s="3" t="s">
        <v>5</v>
      </c>
      <c r="E1" s="5" t="s">
        <v>6</v>
      </c>
      <c r="F1" s="3" t="s">
        <v>7</v>
      </c>
      <c r="G1" s="5" t="s">
        <v>8</v>
      </c>
      <c r="H1" s="5" t="s">
        <v>9</v>
      </c>
      <c r="I1" s="5" t="s">
        <v>10</v>
      </c>
      <c r="J1" s="5" t="s">
        <v>11</v>
      </c>
    </row>
    <row r="2" spans="1:10" ht="63.75">
      <c r="A2" s="8">
        <v>1</v>
      </c>
      <c r="B2" s="2" t="s">
        <v>61</v>
      </c>
      <c r="C2" s="1" t="s">
        <v>29</v>
      </c>
      <c r="D2" s="2" t="s">
        <v>62</v>
      </c>
      <c r="E2" s="6">
        <v>342</v>
      </c>
      <c r="F2" s="1" t="s">
        <v>13</v>
      </c>
      <c r="G2" s="6">
        <v>0</v>
      </c>
      <c r="H2" s="6">
        <v>0</v>
      </c>
      <c r="I2" s="6">
        <f>ROUND(E2*G2,0)</f>
        <v>0</v>
      </c>
      <c r="J2" s="6">
        <f>ROUND(E2*H2,0)</f>
        <v>0</v>
      </c>
    </row>
    <row r="4" spans="1:10" ht="63.75">
      <c r="A4" s="8">
        <v>2</v>
      </c>
      <c r="B4" s="1" t="s">
        <v>63</v>
      </c>
      <c r="D4" s="2" t="s">
        <v>64</v>
      </c>
      <c r="E4" s="6">
        <v>25.6</v>
      </c>
      <c r="F4" s="1" t="s">
        <v>13</v>
      </c>
      <c r="G4" s="6">
        <v>0</v>
      </c>
      <c r="H4" s="6">
        <v>0</v>
      </c>
      <c r="I4" s="6">
        <f>ROUND(E4*G4,0)</f>
        <v>0</v>
      </c>
      <c r="J4" s="6">
        <f>ROUND(E4*H4,0)</f>
        <v>0</v>
      </c>
    </row>
    <row r="6" spans="1:10" ht="76.5">
      <c r="A6" s="8">
        <v>3</v>
      </c>
      <c r="B6" s="1" t="s">
        <v>65</v>
      </c>
      <c r="D6" s="2" t="s">
        <v>66</v>
      </c>
      <c r="E6" s="6">
        <v>5</v>
      </c>
      <c r="F6" s="1" t="s">
        <v>13</v>
      </c>
      <c r="G6" s="6">
        <v>0</v>
      </c>
      <c r="H6" s="6">
        <v>0</v>
      </c>
      <c r="I6" s="6">
        <f>ROUND(E6*G6,0)</f>
        <v>0</v>
      </c>
      <c r="J6" s="6">
        <f>ROUND(E6*H6,0)</f>
        <v>0</v>
      </c>
    </row>
    <row r="8" spans="1:10" ht="63.75">
      <c r="A8" s="8">
        <v>4</v>
      </c>
      <c r="B8" s="2" t="s">
        <v>67</v>
      </c>
      <c r="C8" s="1" t="s">
        <v>29</v>
      </c>
      <c r="D8" s="2" t="s">
        <v>68</v>
      </c>
      <c r="E8" s="6">
        <v>761</v>
      </c>
      <c r="F8" s="1" t="s">
        <v>43</v>
      </c>
      <c r="G8" s="6">
        <v>0</v>
      </c>
      <c r="H8" s="6">
        <v>0</v>
      </c>
      <c r="I8" s="6">
        <f>ROUND(E8*G8,0)</f>
        <v>0</v>
      </c>
      <c r="J8" s="6">
        <f>ROUND(E8*H8,0)</f>
        <v>0</v>
      </c>
    </row>
    <row r="10" spans="1:10" s="9" customFormat="1" ht="12.75">
      <c r="A10" s="7"/>
      <c r="B10" s="3"/>
      <c r="C10" s="3"/>
      <c r="D10" s="3" t="s">
        <v>25</v>
      </c>
      <c r="E10" s="5"/>
      <c r="F10" s="3"/>
      <c r="G10" s="5"/>
      <c r="H10" s="5"/>
      <c r="I10" s="5">
        <f>ROUND(SUM(I2:I9),0)</f>
        <v>0</v>
      </c>
      <c r="J10" s="5">
        <f>ROUND(SUM(J2:J9),0)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scale="90" r:id="rId1"/>
  <headerFooter>
    <oddHeader>&amp;L&amp;"Times New Roman CE,Félkövér"&amp;10&amp;A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ArchiCAD</dc:creator>
  <cp:keywords/>
  <dc:description/>
  <cp:lastModifiedBy>dr. Juhos Bernadett</cp:lastModifiedBy>
  <cp:lastPrinted>2017-12-11T10:22:15Z</cp:lastPrinted>
  <dcterms:created xsi:type="dcterms:W3CDTF">2017-12-11T10:18:00Z</dcterms:created>
  <dcterms:modified xsi:type="dcterms:W3CDTF">2018-07-23T06:31:49Z</dcterms:modified>
  <cp:category/>
  <cp:version/>
  <cp:contentType/>
  <cp:contentStatus/>
</cp:coreProperties>
</file>